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D:\Andrijana\DOBIENI PROEKTI\InnoPlatform\"/>
    </mc:Choice>
  </mc:AlternateContent>
  <xr:revisionPtr revIDLastSave="0" documentId="8_{B80F3688-6104-4C7B-A444-C1BBD6904236}" xr6:coauthVersionLast="46" xr6:coauthVersionMax="46" xr10:uidLastSave="{00000000-0000-0000-0000-000000000000}"/>
  <bookViews>
    <workbookView xWindow="-108" yWindow="-108" windowWidth="23256" windowHeight="12576" tabRatio="899" xr2:uid="{00000000-000D-0000-FFFF-FFFF00000000}"/>
  </bookViews>
  <sheets>
    <sheet name="Info" sheetId="8" r:id="rId1"/>
    <sheet name="Investment&amp;Funding" sheetId="9" r:id="rId2"/>
    <sheet name="Capex &amp; Depreciation" sheetId="13" r:id="rId3"/>
    <sheet name="Labour Costs" sheetId="19" r:id="rId4"/>
    <sheet name="Revenue&amp;Opex" sheetId="11" r:id="rId5"/>
    <sheet name="Investment analysis" sheetId="14" r:id="rId6"/>
  </sheets>
  <definedNames>
    <definedName name="_Toc214787708" localSheetId="1">'Investment&amp;Funding'!#REF!</definedName>
    <definedName name="_Toc214787709" localSheetId="1">'Investment&amp;Funding'!#REF!</definedName>
    <definedName name="_xlnm.Print_Area" localSheetId="0">Info!$A$1:$I$18</definedName>
  </definedNames>
  <calcPr calcId="191029"/>
</workbook>
</file>

<file path=xl/calcChain.xml><?xml version="1.0" encoding="utf-8"?>
<calcChain xmlns="http://schemas.openxmlformats.org/spreadsheetml/2006/main">
  <c r="F22" i="14" l="1"/>
  <c r="P51" i="11"/>
  <c r="P52" i="11"/>
  <c r="P53" i="11"/>
  <c r="P50" i="11"/>
  <c r="R11" i="19"/>
  <c r="S11" i="19" s="1"/>
  <c r="F11" i="19"/>
  <c r="R7" i="19"/>
  <c r="R8" i="19"/>
  <c r="R9" i="19"/>
  <c r="R10" i="19"/>
  <c r="R12" i="19"/>
  <c r="R6" i="19"/>
  <c r="D9" i="13"/>
  <c r="E9" i="13"/>
  <c r="E33" i="14" s="1"/>
  <c r="F9" i="13"/>
  <c r="F33" i="14" s="1"/>
  <c r="G9" i="13"/>
  <c r="G33" i="14" s="1"/>
  <c r="H9" i="13"/>
  <c r="H33" i="14" s="1"/>
  <c r="I9" i="13"/>
  <c r="I33" i="14" s="1"/>
  <c r="J9" i="13"/>
  <c r="J33" i="14" s="1"/>
  <c r="K9" i="13"/>
  <c r="K33" i="14" s="1"/>
  <c r="L9" i="13"/>
  <c r="M9" i="13"/>
  <c r="N9" i="13"/>
  <c r="C9" i="13"/>
  <c r="C33" i="14" s="1"/>
  <c r="D33" i="14"/>
  <c r="L33" i="14"/>
  <c r="M33" i="14"/>
  <c r="N33" i="14"/>
  <c r="D43" i="9"/>
  <c r="R13" i="19" l="1"/>
  <c r="C49" i="9"/>
  <c r="R31" i="14"/>
  <c r="R32" i="14" s="1"/>
  <c r="P6" i="13"/>
  <c r="Q6" i="13"/>
  <c r="R6" i="13"/>
  <c r="R9" i="13" s="1"/>
  <c r="O6" i="13"/>
  <c r="R8" i="13"/>
  <c r="R7" i="13"/>
  <c r="R22" i="14"/>
  <c r="R33" i="14" s="1"/>
  <c r="S43" i="11"/>
  <c r="S42" i="11"/>
  <c r="S41" i="11"/>
  <c r="S40" i="11"/>
  <c r="S39" i="11"/>
  <c r="S22" i="11"/>
  <c r="S26" i="11"/>
  <c r="S25" i="11"/>
  <c r="S24" i="11"/>
  <c r="S23" i="11"/>
  <c r="S12" i="11"/>
  <c r="G42" i="9"/>
  <c r="G45" i="9" s="1"/>
  <c r="E40" i="11"/>
  <c r="F40" i="11"/>
  <c r="G40" i="11"/>
  <c r="H40" i="11"/>
  <c r="I40" i="11"/>
  <c r="J40" i="11"/>
  <c r="K40" i="11"/>
  <c r="L40" i="11"/>
  <c r="M40" i="11"/>
  <c r="N40" i="11"/>
  <c r="O40" i="11"/>
  <c r="P40" i="11"/>
  <c r="Q40" i="11"/>
  <c r="R40" i="11"/>
  <c r="E41" i="11"/>
  <c r="F41" i="11"/>
  <c r="G41" i="11"/>
  <c r="H41" i="11"/>
  <c r="I41" i="11"/>
  <c r="J41" i="11"/>
  <c r="K41" i="11"/>
  <c r="L41" i="11"/>
  <c r="M41" i="11"/>
  <c r="N41" i="11"/>
  <c r="O41" i="11"/>
  <c r="P41" i="11"/>
  <c r="Q41" i="11"/>
  <c r="R41" i="11"/>
  <c r="E42" i="11"/>
  <c r="F42" i="11"/>
  <c r="G42" i="11"/>
  <c r="H42" i="11"/>
  <c r="I42" i="11"/>
  <c r="J42" i="11"/>
  <c r="K42" i="11"/>
  <c r="L42" i="11"/>
  <c r="M42" i="11"/>
  <c r="N42" i="11"/>
  <c r="O42" i="11"/>
  <c r="P42" i="11"/>
  <c r="Q42" i="11"/>
  <c r="R42" i="11"/>
  <c r="E43" i="11"/>
  <c r="F43" i="11"/>
  <c r="G43" i="11"/>
  <c r="H43" i="11"/>
  <c r="I43" i="11"/>
  <c r="J43" i="11"/>
  <c r="K43" i="11"/>
  <c r="L43" i="11"/>
  <c r="M43" i="11"/>
  <c r="N43" i="11"/>
  <c r="O43" i="11"/>
  <c r="P43" i="11"/>
  <c r="Q43" i="11"/>
  <c r="R43" i="11"/>
  <c r="D43" i="11"/>
  <c r="D42" i="11"/>
  <c r="D41" i="11"/>
  <c r="D40" i="11"/>
  <c r="E39" i="11"/>
  <c r="F39" i="11"/>
  <c r="G39" i="11"/>
  <c r="G44" i="11" s="1"/>
  <c r="H39" i="11"/>
  <c r="I39" i="11"/>
  <c r="J39" i="11"/>
  <c r="K39" i="11"/>
  <c r="L39" i="11"/>
  <c r="M39" i="11"/>
  <c r="N39" i="11"/>
  <c r="O39" i="11"/>
  <c r="O44" i="11" s="1"/>
  <c r="P39" i="11"/>
  <c r="Q39" i="11"/>
  <c r="R39" i="11"/>
  <c r="D39" i="11"/>
  <c r="G6" i="19"/>
  <c r="H6" i="19"/>
  <c r="I6" i="19"/>
  <c r="J6" i="19"/>
  <c r="K6" i="19"/>
  <c r="L6" i="19"/>
  <c r="M6" i="19"/>
  <c r="N6" i="19"/>
  <c r="O6" i="19"/>
  <c r="P6" i="19"/>
  <c r="Q6" i="19"/>
  <c r="G7" i="19"/>
  <c r="H7" i="19"/>
  <c r="I7" i="19"/>
  <c r="J7" i="19"/>
  <c r="K7" i="19"/>
  <c r="L7" i="19"/>
  <c r="M7" i="19"/>
  <c r="N7" i="19"/>
  <c r="O7" i="19"/>
  <c r="P7" i="19"/>
  <c r="Q7" i="19"/>
  <c r="G8" i="19"/>
  <c r="H8" i="19"/>
  <c r="I8" i="19"/>
  <c r="J8" i="19"/>
  <c r="K8" i="19"/>
  <c r="L8" i="19"/>
  <c r="M8" i="19"/>
  <c r="N8" i="19"/>
  <c r="O8" i="19"/>
  <c r="P8" i="19"/>
  <c r="Q8" i="19"/>
  <c r="G9" i="19"/>
  <c r="H9" i="19"/>
  <c r="I9" i="19"/>
  <c r="J9" i="19"/>
  <c r="K9" i="19"/>
  <c r="L9" i="19"/>
  <c r="M9" i="19"/>
  <c r="N9" i="19"/>
  <c r="O9" i="19"/>
  <c r="P9" i="19"/>
  <c r="Q9" i="19"/>
  <c r="G10" i="19"/>
  <c r="H10" i="19"/>
  <c r="I10" i="19"/>
  <c r="J10" i="19"/>
  <c r="K10" i="19"/>
  <c r="L10" i="19"/>
  <c r="M10" i="19"/>
  <c r="N10" i="19"/>
  <c r="O10" i="19"/>
  <c r="P10" i="19"/>
  <c r="Q10" i="19"/>
  <c r="G11" i="19"/>
  <c r="H11" i="19"/>
  <c r="I11" i="19"/>
  <c r="J11" i="19"/>
  <c r="K11" i="19"/>
  <c r="L11" i="19"/>
  <c r="M11" i="19"/>
  <c r="N11" i="19"/>
  <c r="O11" i="19"/>
  <c r="P11" i="19"/>
  <c r="Q11" i="19"/>
  <c r="G12" i="19"/>
  <c r="H12" i="19"/>
  <c r="I12" i="19"/>
  <c r="J12" i="19"/>
  <c r="K12" i="19"/>
  <c r="L12" i="19"/>
  <c r="M12" i="19"/>
  <c r="N12" i="19"/>
  <c r="O12" i="19"/>
  <c r="P12" i="19"/>
  <c r="Q12" i="19"/>
  <c r="F12" i="19"/>
  <c r="F10" i="19"/>
  <c r="F9" i="19"/>
  <c r="F8" i="19"/>
  <c r="F7" i="19"/>
  <c r="F6" i="19"/>
  <c r="R44" i="11" l="1"/>
  <c r="N44" i="11"/>
  <c r="F44" i="11"/>
  <c r="M44" i="11"/>
  <c r="E44" i="11"/>
  <c r="D44" i="11"/>
  <c r="L44" i="11"/>
  <c r="J44" i="11"/>
  <c r="Q44" i="11"/>
  <c r="S27" i="11"/>
  <c r="R6" i="14" s="1"/>
  <c r="I44" i="11"/>
  <c r="K44" i="11"/>
  <c r="H44" i="11"/>
  <c r="C58" i="9"/>
  <c r="R20" i="14"/>
  <c r="R34" i="14"/>
  <c r="S44" i="11"/>
  <c r="P44" i="11"/>
  <c r="Q23" i="11"/>
  <c r="R23" i="11"/>
  <c r="Q24" i="11"/>
  <c r="R24" i="11"/>
  <c r="D23" i="11"/>
  <c r="E23" i="11"/>
  <c r="F23" i="11"/>
  <c r="G23" i="11"/>
  <c r="H23" i="11"/>
  <c r="I23" i="11"/>
  <c r="J23" i="11"/>
  <c r="K23" i="11"/>
  <c r="L23" i="11"/>
  <c r="M23" i="11"/>
  <c r="N23" i="11"/>
  <c r="O23" i="11"/>
  <c r="D24" i="11"/>
  <c r="E24" i="11"/>
  <c r="F24" i="11"/>
  <c r="G24" i="11"/>
  <c r="H24" i="11"/>
  <c r="I24" i="11"/>
  <c r="J24" i="11"/>
  <c r="K24" i="11"/>
  <c r="L24" i="11"/>
  <c r="M24" i="11"/>
  <c r="N24" i="11"/>
  <c r="O24" i="11"/>
  <c r="D25" i="11"/>
  <c r="E25" i="11"/>
  <c r="F25" i="11"/>
  <c r="G25" i="11"/>
  <c r="H25" i="11"/>
  <c r="I25" i="11"/>
  <c r="J25" i="11"/>
  <c r="K25" i="11"/>
  <c r="L25" i="11"/>
  <c r="M25" i="11"/>
  <c r="N25" i="11"/>
  <c r="O25" i="11"/>
  <c r="P23" i="11"/>
  <c r="P24" i="11"/>
  <c r="S10" i="19"/>
  <c r="T10" i="19" s="1"/>
  <c r="U10" i="19" s="1"/>
  <c r="T11" i="19"/>
  <c r="U11" i="19" s="1"/>
  <c r="E10" i="9"/>
  <c r="E11" i="9"/>
  <c r="E12" i="9"/>
  <c r="E19" i="9" l="1"/>
  <c r="D22" i="14"/>
  <c r="E22" i="14"/>
  <c r="G22" i="14"/>
  <c r="H22" i="14"/>
  <c r="I22" i="14"/>
  <c r="J22" i="14"/>
  <c r="K22" i="14"/>
  <c r="L22" i="14"/>
  <c r="M22" i="14"/>
  <c r="N22" i="14"/>
  <c r="C22" i="14"/>
  <c r="F47" i="11"/>
  <c r="E13" i="9"/>
  <c r="E14" i="9" s="1"/>
  <c r="C39" i="9" s="1"/>
  <c r="B31" i="14"/>
  <c r="B32" i="14" s="1"/>
  <c r="C31" i="14"/>
  <c r="C32" i="14" s="1"/>
  <c r="D31" i="14"/>
  <c r="E31" i="14"/>
  <c r="F31" i="14"/>
  <c r="G31" i="14"/>
  <c r="H31" i="14"/>
  <c r="H32" i="14" s="1"/>
  <c r="I31" i="14"/>
  <c r="J31" i="14"/>
  <c r="K31" i="14"/>
  <c r="L31" i="14"/>
  <c r="L32" i="14" s="1"/>
  <c r="M31" i="14"/>
  <c r="M32" i="14" s="1"/>
  <c r="N31" i="14"/>
  <c r="O31" i="14"/>
  <c r="O32" i="14" s="1"/>
  <c r="P31" i="14"/>
  <c r="P32" i="14" s="1"/>
  <c r="Q31" i="14"/>
  <c r="Q32" i="14" s="1"/>
  <c r="Q22" i="14"/>
  <c r="Q33" i="14" s="1"/>
  <c r="Q8" i="13"/>
  <c r="O7" i="13"/>
  <c r="P7" i="13"/>
  <c r="Q7" i="13"/>
  <c r="Q9" i="13" s="1"/>
  <c r="B2" i="19"/>
  <c r="F42" i="9"/>
  <c r="F45" i="9" s="1"/>
  <c r="D22" i="11"/>
  <c r="S7" i="19"/>
  <c r="T7" i="19" s="1"/>
  <c r="U7" i="19" s="1"/>
  <c r="S8" i="19"/>
  <c r="T8" i="19" s="1"/>
  <c r="U8" i="19" s="1"/>
  <c r="S9" i="19"/>
  <c r="T9" i="19" s="1"/>
  <c r="U9" i="19" s="1"/>
  <c r="S12" i="19"/>
  <c r="T12" i="19" s="1"/>
  <c r="U12" i="19" s="1"/>
  <c r="Q13" i="19"/>
  <c r="O56" i="11" s="1"/>
  <c r="P13" i="19"/>
  <c r="N56" i="11" s="1"/>
  <c r="O13" i="19"/>
  <c r="M56" i="11" s="1"/>
  <c r="N13" i="19"/>
  <c r="L56" i="11" s="1"/>
  <c r="M13" i="19"/>
  <c r="K56" i="11" s="1"/>
  <c r="L13" i="19"/>
  <c r="J56" i="11" s="1"/>
  <c r="K13" i="19"/>
  <c r="I56" i="11" s="1"/>
  <c r="J13" i="19"/>
  <c r="H56" i="11" s="1"/>
  <c r="I13" i="19"/>
  <c r="G56" i="11" s="1"/>
  <c r="H13" i="19"/>
  <c r="F56" i="11" s="1"/>
  <c r="G13" i="19"/>
  <c r="E56" i="11" s="1"/>
  <c r="B2" i="9"/>
  <c r="B2" i="14"/>
  <c r="N29" i="14"/>
  <c r="E32" i="14"/>
  <c r="F32" i="14"/>
  <c r="D32" i="14"/>
  <c r="D34" i="14" s="1"/>
  <c r="A1" i="13"/>
  <c r="B39" i="13"/>
  <c r="B40" i="13"/>
  <c r="B41" i="13"/>
  <c r="B42" i="13"/>
  <c r="B44" i="13"/>
  <c r="A48" i="13"/>
  <c r="B48" i="13" s="1"/>
  <c r="O48" i="13"/>
  <c r="P48" i="13" s="1"/>
  <c r="Q48" i="13" s="1"/>
  <c r="R48" i="13"/>
  <c r="S48" i="13" s="1"/>
  <c r="T48" i="13" s="1"/>
  <c r="U48" i="13" s="1"/>
  <c r="V48" i="13" s="1"/>
  <c r="W48" i="13" s="1"/>
  <c r="X48" i="13" s="1"/>
  <c r="Y48" i="13" s="1"/>
  <c r="Z48" i="13" s="1"/>
  <c r="AA48" i="13" s="1"/>
  <c r="AB48" i="13" s="1"/>
  <c r="AC48" i="13" s="1"/>
  <c r="AD48" i="13" s="1"/>
  <c r="AE48" i="13" s="1"/>
  <c r="AF48" i="13" s="1"/>
  <c r="AG48" i="13" s="1"/>
  <c r="AH48" i="13" s="1"/>
  <c r="AI48" i="13" s="1"/>
  <c r="AJ48" i="13" s="1"/>
  <c r="AK48" i="13" s="1"/>
  <c r="AL48" i="13" s="1"/>
  <c r="AM48" i="13" s="1"/>
  <c r="AN48" i="13" s="1"/>
  <c r="AO48" i="13" s="1"/>
  <c r="AP48" i="13" s="1"/>
  <c r="AQ48" i="13" s="1"/>
  <c r="AR48" i="13" s="1"/>
  <c r="AS48" i="13" s="1"/>
  <c r="AT48" i="13" s="1"/>
  <c r="AU48" i="13" s="1"/>
  <c r="AV48" i="13" s="1"/>
  <c r="AW48" i="13" s="1"/>
  <c r="AX48" i="13" s="1"/>
  <c r="AY48" i="13" s="1"/>
  <c r="AZ48" i="13" s="1"/>
  <c r="BA48" i="13" s="1"/>
  <c r="BB48" i="13" s="1"/>
  <c r="BC48" i="13" s="1"/>
  <c r="BD48" i="13" s="1"/>
  <c r="BE48" i="13" s="1"/>
  <c r="BF48" i="13" s="1"/>
  <c r="BG48" i="13" s="1"/>
  <c r="BH48" i="13" s="1"/>
  <c r="BI48" i="13" s="1"/>
  <c r="BJ48" i="13" s="1"/>
  <c r="BK48" i="13" s="1"/>
  <c r="BL48" i="13" s="1"/>
  <c r="BM48" i="13" s="1"/>
  <c r="BN48" i="13" s="1"/>
  <c r="BO48" i="13" s="1"/>
  <c r="BP48" i="13" s="1"/>
  <c r="BQ48" i="13" s="1"/>
  <c r="BR48" i="13" s="1"/>
  <c r="BS48" i="13" s="1"/>
  <c r="BT48" i="13" s="1"/>
  <c r="BU48" i="13" s="1"/>
  <c r="BV48" i="13" s="1"/>
  <c r="BW48" i="13" s="1"/>
  <c r="BX48" i="13" s="1"/>
  <c r="BY48" i="13" s="1"/>
  <c r="BZ48" i="13" s="1"/>
  <c r="CA48" i="13" s="1"/>
  <c r="CB48" i="13" s="1"/>
  <c r="CC48" i="13" s="1"/>
  <c r="CD48" i="13" s="1"/>
  <c r="CE48" i="13" s="1"/>
  <c r="CF48" i="13" s="1"/>
  <c r="CG48" i="13" s="1"/>
  <c r="CH48" i="13" s="1"/>
  <c r="CI48" i="13" s="1"/>
  <c r="CJ48" i="13" s="1"/>
  <c r="CK48" i="13" s="1"/>
  <c r="CL48" i="13" s="1"/>
  <c r="CM48" i="13" s="1"/>
  <c r="CN48" i="13" s="1"/>
  <c r="CO48" i="13" s="1"/>
  <c r="CP48" i="13" s="1"/>
  <c r="CQ48" i="13" s="1"/>
  <c r="CR48" i="13" s="1"/>
  <c r="A49" i="13"/>
  <c r="A50" i="13" s="1"/>
  <c r="O49" i="13"/>
  <c r="O50" i="13" s="1"/>
  <c r="A51" i="13"/>
  <c r="O51" i="13"/>
  <c r="R51" i="13"/>
  <c r="A53" i="13"/>
  <c r="B53" i="13" s="1"/>
  <c r="O53" i="13"/>
  <c r="P53" i="13" s="1"/>
  <c r="Q53" i="13" s="1"/>
  <c r="R53" i="13"/>
  <c r="S53" i="13" s="1"/>
  <c r="T53" i="13" s="1"/>
  <c r="U53" i="13" s="1"/>
  <c r="V53" i="13" s="1"/>
  <c r="W53" i="13" s="1"/>
  <c r="X53" i="13" s="1"/>
  <c r="Y53" i="13" s="1"/>
  <c r="Z53" i="13" s="1"/>
  <c r="AA53" i="13" s="1"/>
  <c r="AB53" i="13" s="1"/>
  <c r="AC53" i="13" s="1"/>
  <c r="AD53" i="13" s="1"/>
  <c r="AE53" i="13" s="1"/>
  <c r="AF53" i="13" s="1"/>
  <c r="AG53" i="13" s="1"/>
  <c r="AH53" i="13" s="1"/>
  <c r="AI53" i="13" s="1"/>
  <c r="AJ53" i="13" s="1"/>
  <c r="AK53" i="13" s="1"/>
  <c r="AL53" i="13" s="1"/>
  <c r="AM53" i="13" s="1"/>
  <c r="AN53" i="13" s="1"/>
  <c r="AO53" i="13" s="1"/>
  <c r="AP53" i="13" s="1"/>
  <c r="AQ53" i="13" s="1"/>
  <c r="AR53" i="13" s="1"/>
  <c r="AS53" i="13" s="1"/>
  <c r="AT53" i="13" s="1"/>
  <c r="AU53" i="13" s="1"/>
  <c r="AV53" i="13" s="1"/>
  <c r="AW53" i="13" s="1"/>
  <c r="AX53" i="13" s="1"/>
  <c r="AY53" i="13" s="1"/>
  <c r="AZ53" i="13" s="1"/>
  <c r="BA53" i="13" s="1"/>
  <c r="BB53" i="13" s="1"/>
  <c r="BC53" i="13" s="1"/>
  <c r="BD53" i="13" s="1"/>
  <c r="BE53" i="13" s="1"/>
  <c r="BF53" i="13" s="1"/>
  <c r="BG53" i="13" s="1"/>
  <c r="BH53" i="13" s="1"/>
  <c r="BI53" i="13" s="1"/>
  <c r="BJ53" i="13" s="1"/>
  <c r="BK53" i="13" s="1"/>
  <c r="BL53" i="13" s="1"/>
  <c r="BM53" i="13" s="1"/>
  <c r="BN53" i="13" s="1"/>
  <c r="BO53" i="13" s="1"/>
  <c r="BP53" i="13" s="1"/>
  <c r="BQ53" i="13" s="1"/>
  <c r="BR53" i="13" s="1"/>
  <c r="BS53" i="13" s="1"/>
  <c r="BT53" i="13" s="1"/>
  <c r="BU53" i="13" s="1"/>
  <c r="BV53" i="13" s="1"/>
  <c r="BW53" i="13" s="1"/>
  <c r="BX53" i="13" s="1"/>
  <c r="BY53" i="13" s="1"/>
  <c r="BZ53" i="13" s="1"/>
  <c r="CA53" i="13" s="1"/>
  <c r="CB53" i="13" s="1"/>
  <c r="CC53" i="13" s="1"/>
  <c r="CD53" i="13" s="1"/>
  <c r="CE53" i="13" s="1"/>
  <c r="CF53" i="13" s="1"/>
  <c r="CG53" i="13" s="1"/>
  <c r="CH53" i="13" s="1"/>
  <c r="CI53" i="13" s="1"/>
  <c r="CJ53" i="13" s="1"/>
  <c r="CK53" i="13" s="1"/>
  <c r="CL53" i="13" s="1"/>
  <c r="CM53" i="13" s="1"/>
  <c r="CN53" i="13" s="1"/>
  <c r="CO53" i="13" s="1"/>
  <c r="CP53" i="13" s="1"/>
  <c r="CQ53" i="13" s="1"/>
  <c r="CR53" i="13" s="1"/>
  <c r="A54" i="13"/>
  <c r="A55" i="13" s="1"/>
  <c r="O54" i="13"/>
  <c r="O55" i="13" s="1"/>
  <c r="R54" i="13"/>
  <c r="A56" i="13"/>
  <c r="O56" i="13"/>
  <c r="A62" i="13"/>
  <c r="B62" i="13" s="1"/>
  <c r="C3" i="11"/>
  <c r="P25" i="11"/>
  <c r="D12" i="11"/>
  <c r="E12" i="11"/>
  <c r="F12" i="11"/>
  <c r="G12" i="11"/>
  <c r="H12" i="11"/>
  <c r="I12" i="11"/>
  <c r="J12" i="11"/>
  <c r="K12" i="11"/>
  <c r="L12" i="11"/>
  <c r="M12" i="11"/>
  <c r="N12" i="11"/>
  <c r="O12" i="11"/>
  <c r="E22" i="11"/>
  <c r="F22" i="11"/>
  <c r="G22" i="11"/>
  <c r="H22" i="11"/>
  <c r="I22" i="11"/>
  <c r="J22" i="11"/>
  <c r="K22" i="11"/>
  <c r="L22" i="11"/>
  <c r="M22" i="11"/>
  <c r="N22" i="11"/>
  <c r="O22" i="11"/>
  <c r="D26" i="11"/>
  <c r="E26" i="11"/>
  <c r="F26" i="11"/>
  <c r="G26" i="11"/>
  <c r="H26" i="11"/>
  <c r="I26" i="11"/>
  <c r="J26" i="11"/>
  <c r="K26" i="11"/>
  <c r="L26" i="11"/>
  <c r="M26" i="11"/>
  <c r="N26" i="11"/>
  <c r="O26" i="11"/>
  <c r="F13" i="19"/>
  <c r="D56" i="11" s="1"/>
  <c r="E20" i="9"/>
  <c r="E21" i="9"/>
  <c r="E22" i="9"/>
  <c r="E23" i="9"/>
  <c r="E24" i="9"/>
  <c r="E25" i="9"/>
  <c r="E31" i="9"/>
  <c r="E32" i="9"/>
  <c r="E33" i="9"/>
  <c r="O9" i="13" l="1"/>
  <c r="S6" i="19"/>
  <c r="T6" i="19" s="1"/>
  <c r="U6" i="19" s="1"/>
  <c r="P56" i="11"/>
  <c r="C34" i="14"/>
  <c r="F34" i="14"/>
  <c r="E34" i="14"/>
  <c r="H34" i="14"/>
  <c r="M34" i="14"/>
  <c r="Q34" i="14"/>
  <c r="L34" i="14"/>
  <c r="E34" i="9"/>
  <c r="C41" i="9" s="1"/>
  <c r="B8" i="13" s="1"/>
  <c r="B20" i="13" s="1"/>
  <c r="R25" i="11"/>
  <c r="E47" i="11"/>
  <c r="M47" i="11"/>
  <c r="L47" i="11"/>
  <c r="K47" i="11"/>
  <c r="J47" i="11"/>
  <c r="I47" i="11"/>
  <c r="D47" i="11"/>
  <c r="H47" i="11"/>
  <c r="O47" i="11"/>
  <c r="G47" i="11"/>
  <c r="N47" i="11"/>
  <c r="B6" i="13"/>
  <c r="P22" i="11"/>
  <c r="N32" i="14"/>
  <c r="N34" i="14" s="1"/>
  <c r="I32" i="14"/>
  <c r="I34" i="14" s="1"/>
  <c r="K32" i="14"/>
  <c r="K34" i="14" s="1"/>
  <c r="J32" i="14"/>
  <c r="J34" i="14" s="1"/>
  <c r="G32" i="14"/>
  <c r="G34" i="14" s="1"/>
  <c r="B43" i="13"/>
  <c r="B45" i="13" s="1"/>
  <c r="B54" i="13"/>
  <c r="B55" i="13" s="1"/>
  <c r="B56" i="13"/>
  <c r="P54" i="13"/>
  <c r="P55" i="13" s="1"/>
  <c r="P56" i="13"/>
  <c r="B46" i="13"/>
  <c r="B3" i="14"/>
  <c r="P26" i="11"/>
  <c r="N27" i="11"/>
  <c r="M6" i="14" s="1"/>
  <c r="M24" i="14" s="1"/>
  <c r="K27" i="11"/>
  <c r="E27" i="11"/>
  <c r="D6" i="14" s="1"/>
  <c r="D27" i="11"/>
  <c r="C6" i="14" s="1"/>
  <c r="J27" i="11"/>
  <c r="I6" i="14" s="1"/>
  <c r="Q22" i="11"/>
  <c r="R26" i="11"/>
  <c r="Q26" i="11"/>
  <c r="L27" i="11"/>
  <c r="M27" i="11"/>
  <c r="I27" i="11"/>
  <c r="H6" i="14" s="1"/>
  <c r="H27" i="11"/>
  <c r="G6" i="14" s="1"/>
  <c r="F27" i="11"/>
  <c r="E6" i="14" s="1"/>
  <c r="E26" i="9"/>
  <c r="Q12" i="11"/>
  <c r="P49" i="13"/>
  <c r="P50" i="13" s="1"/>
  <c r="P51" i="13"/>
  <c r="O27" i="11"/>
  <c r="N6" i="14" s="1"/>
  <c r="N24" i="14" s="1"/>
  <c r="P12" i="11"/>
  <c r="B51" i="13"/>
  <c r="B49" i="13"/>
  <c r="B50" i="13" s="1"/>
  <c r="R56" i="13"/>
  <c r="R55" i="13"/>
  <c r="O8" i="13"/>
  <c r="G27" i="11"/>
  <c r="F6" i="14" s="1"/>
  <c r="R49" i="13"/>
  <c r="R50" i="13" s="1"/>
  <c r="L6" i="14" l="1"/>
  <c r="L24" i="14" s="1"/>
  <c r="K6" i="14"/>
  <c r="K24" i="14" s="1"/>
  <c r="J6" i="14"/>
  <c r="J24" i="14" s="1"/>
  <c r="C40" i="9"/>
  <c r="B7" i="13" s="1"/>
  <c r="B19" i="13" s="1"/>
  <c r="O19" i="13" s="1"/>
  <c r="P19" i="13" s="1"/>
  <c r="Q19" i="13" s="1"/>
  <c r="R19" i="13" s="1"/>
  <c r="G43" i="9"/>
  <c r="F43" i="9"/>
  <c r="E43" i="9"/>
  <c r="Q48" i="11" s="1"/>
  <c r="J49" i="11"/>
  <c r="M49" i="11"/>
  <c r="N49" i="11"/>
  <c r="G49" i="11"/>
  <c r="F49" i="11"/>
  <c r="O49" i="11"/>
  <c r="L49" i="11"/>
  <c r="K49" i="11"/>
  <c r="H49" i="11"/>
  <c r="D49" i="11"/>
  <c r="I49" i="11"/>
  <c r="E49" i="11"/>
  <c r="S13" i="19"/>
  <c r="O20" i="13"/>
  <c r="Q25" i="11"/>
  <c r="Q27" i="11" s="1"/>
  <c r="P6" i="14" s="1"/>
  <c r="P24" i="14" s="1"/>
  <c r="P47" i="11"/>
  <c r="E42" i="9"/>
  <c r="E45" i="9" s="1"/>
  <c r="P22" i="14" s="1"/>
  <c r="P33" i="14" s="1"/>
  <c r="P34" i="14" s="1"/>
  <c r="P8" i="13"/>
  <c r="P9" i="13" s="1"/>
  <c r="J48" i="11"/>
  <c r="J54" i="11" s="1"/>
  <c r="J57" i="11" s="1"/>
  <c r="K48" i="11"/>
  <c r="K54" i="11" s="1"/>
  <c r="K57" i="11" s="1"/>
  <c r="L48" i="11"/>
  <c r="L54" i="11" s="1"/>
  <c r="L57" i="11" s="1"/>
  <c r="E48" i="11"/>
  <c r="E54" i="11" s="1"/>
  <c r="E57" i="11" s="1"/>
  <c r="M48" i="11"/>
  <c r="M54" i="11" s="1"/>
  <c r="M57" i="11" s="1"/>
  <c r="G48" i="11"/>
  <c r="G54" i="11" s="1"/>
  <c r="G57" i="11" s="1"/>
  <c r="D48" i="11"/>
  <c r="D54" i="11" s="1"/>
  <c r="D57" i="11" s="1"/>
  <c r="C7" i="14" s="1"/>
  <c r="C44" i="9" s="1"/>
  <c r="H48" i="11"/>
  <c r="H54" i="11" s="1"/>
  <c r="H57" i="11" s="1"/>
  <c r="I48" i="11"/>
  <c r="I54" i="11" s="1"/>
  <c r="I57" i="11" s="1"/>
  <c r="F48" i="11"/>
  <c r="F54" i="11" s="1"/>
  <c r="F57" i="11" s="1"/>
  <c r="N48" i="11"/>
  <c r="N54" i="11" s="1"/>
  <c r="N57" i="11" s="1"/>
  <c r="O48" i="11"/>
  <c r="O54" i="11" s="1"/>
  <c r="O57" i="11" s="1"/>
  <c r="P27" i="11"/>
  <c r="O6" i="14" s="1"/>
  <c r="O24" i="14" s="1"/>
  <c r="Q56" i="13"/>
  <c r="Q54" i="13"/>
  <c r="Q55" i="13" s="1"/>
  <c r="R22" i="11"/>
  <c r="R27" i="11" s="1"/>
  <c r="Q6" i="14" s="1"/>
  <c r="Q24" i="14" s="1"/>
  <c r="R12" i="11"/>
  <c r="Q49" i="13"/>
  <c r="Q50" i="13" s="1"/>
  <c r="Q51" i="13"/>
  <c r="S51" i="13"/>
  <c r="S49" i="13"/>
  <c r="S50" i="13" s="1"/>
  <c r="D42" i="9"/>
  <c r="D45" i="9" s="1"/>
  <c r="S54" i="13"/>
  <c r="S55" i="13" s="1"/>
  <c r="S56" i="13"/>
  <c r="B6" i="14" l="1"/>
  <c r="C42" i="9"/>
  <c r="Q47" i="11"/>
  <c r="T13" i="19"/>
  <c r="Q56" i="11"/>
  <c r="J7" i="14"/>
  <c r="J8" i="14" s="1"/>
  <c r="J9" i="14" s="1"/>
  <c r="P49" i="11"/>
  <c r="Q49" i="11" s="1"/>
  <c r="R49" i="11" s="1"/>
  <c r="S49" i="11" s="1"/>
  <c r="H7" i="14"/>
  <c r="H8" i="14" s="1"/>
  <c r="H9" i="14" s="1"/>
  <c r="E7" i="14"/>
  <c r="E8" i="14" s="1"/>
  <c r="I7" i="14"/>
  <c r="I8" i="14" s="1"/>
  <c r="I9" i="14" s="1"/>
  <c r="G7" i="14"/>
  <c r="G8" i="14" s="1"/>
  <c r="G13" i="14" s="1"/>
  <c r="G18" i="14" s="1"/>
  <c r="F7" i="14"/>
  <c r="F8" i="14" s="1"/>
  <c r="D7" i="14"/>
  <c r="P20" i="13"/>
  <c r="Q20" i="13" s="1"/>
  <c r="R20" i="13" s="1"/>
  <c r="P48" i="11"/>
  <c r="R48" i="11" s="1"/>
  <c r="S48" i="11" s="1"/>
  <c r="B9" i="13"/>
  <c r="B21" i="13" s="1"/>
  <c r="B18" i="13"/>
  <c r="O18" i="13" s="1"/>
  <c r="D14" i="14"/>
  <c r="G14" i="14"/>
  <c r="D9" i="14"/>
  <c r="G9" i="14"/>
  <c r="T54" i="13"/>
  <c r="T55" i="13" s="1"/>
  <c r="T56" i="13"/>
  <c r="K7" i="14"/>
  <c r="K8" i="14" s="1"/>
  <c r="K9" i="14" s="1"/>
  <c r="T51" i="13"/>
  <c r="T49" i="13"/>
  <c r="T50" i="13" s="1"/>
  <c r="P54" i="11" l="1"/>
  <c r="P57" i="11" s="1"/>
  <c r="O7" i="14" s="1"/>
  <c r="O8" i="14" s="1"/>
  <c r="O13" i="14" s="1"/>
  <c r="R47" i="11"/>
  <c r="Q54" i="11"/>
  <c r="Q57" i="11" s="1"/>
  <c r="P7" i="14" s="1"/>
  <c r="P8" i="14" s="1"/>
  <c r="P9" i="14" s="1"/>
  <c r="D8" i="14"/>
  <c r="D13" i="14" s="1"/>
  <c r="D18" i="14" s="1"/>
  <c r="D26" i="14" s="1"/>
  <c r="D36" i="14" s="1"/>
  <c r="D38" i="14" s="1"/>
  <c r="U13" i="19"/>
  <c r="S56" i="11" s="1"/>
  <c r="R56" i="11"/>
  <c r="E9" i="14"/>
  <c r="E13" i="14"/>
  <c r="E18" i="14" s="1"/>
  <c r="E26" i="14" s="1"/>
  <c r="H13" i="14"/>
  <c r="H18" i="14" s="1"/>
  <c r="H26" i="14" s="1"/>
  <c r="H36" i="14" s="1"/>
  <c r="H38" i="14" s="1"/>
  <c r="I13" i="14"/>
  <c r="I18" i="14" s="1"/>
  <c r="I26" i="14" s="1"/>
  <c r="F9" i="14"/>
  <c r="F13" i="14"/>
  <c r="F18" i="14" s="1"/>
  <c r="F26" i="14" s="1"/>
  <c r="F36" i="14" s="1"/>
  <c r="F38" i="14" s="1"/>
  <c r="J13" i="14"/>
  <c r="J18" i="14" s="1"/>
  <c r="J26" i="14" s="1"/>
  <c r="P18" i="13"/>
  <c r="P20" i="14" s="1"/>
  <c r="O21" i="13"/>
  <c r="O20" i="14" s="1"/>
  <c r="C8" i="14"/>
  <c r="G26" i="14"/>
  <c r="G36" i="14" s="1"/>
  <c r="G38" i="14" s="1"/>
  <c r="I14" i="14"/>
  <c r="E14" i="14"/>
  <c r="H14" i="14"/>
  <c r="F14" i="14"/>
  <c r="U51" i="13"/>
  <c r="U49" i="13"/>
  <c r="U50" i="13" s="1"/>
  <c r="K13" i="14"/>
  <c r="L7" i="14"/>
  <c r="L8" i="14" s="1"/>
  <c r="L9" i="14" s="1"/>
  <c r="U54" i="13"/>
  <c r="U55" i="13" s="1"/>
  <c r="U56" i="13"/>
  <c r="O22" i="14"/>
  <c r="O33" i="14" s="1"/>
  <c r="O34" i="14" s="1"/>
  <c r="S47" i="11" l="1"/>
  <c r="S54" i="11" s="1"/>
  <c r="S57" i="11" s="1"/>
  <c r="R7" i="14" s="1"/>
  <c r="R8" i="14" s="1"/>
  <c r="R54" i="11"/>
  <c r="R57" i="11" s="1"/>
  <c r="Q7" i="14" s="1"/>
  <c r="Q8" i="14" s="1"/>
  <c r="J14" i="14"/>
  <c r="C45" i="9"/>
  <c r="Q18" i="13"/>
  <c r="P21" i="13"/>
  <c r="O9" i="14"/>
  <c r="C13" i="14"/>
  <c r="C9" i="14"/>
  <c r="P13" i="14"/>
  <c r="P18" i="14" s="1"/>
  <c r="P26" i="14" s="1"/>
  <c r="P36" i="14" s="1"/>
  <c r="P38" i="14" s="1"/>
  <c r="K18" i="14"/>
  <c r="K26" i="14" s="1"/>
  <c r="K14" i="14"/>
  <c r="O18" i="14"/>
  <c r="O26" i="14" s="1"/>
  <c r="O36" i="14" s="1"/>
  <c r="O14" i="14"/>
  <c r="I36" i="14"/>
  <c r="I38" i="14" s="1"/>
  <c r="E36" i="14"/>
  <c r="E38" i="14" s="1"/>
  <c r="J36" i="14"/>
  <c r="J38" i="14" s="1"/>
  <c r="V54" i="13"/>
  <c r="V55" i="13" s="1"/>
  <c r="V56" i="13"/>
  <c r="V51" i="13"/>
  <c r="V49" i="13"/>
  <c r="V50" i="13" s="1"/>
  <c r="L13" i="14"/>
  <c r="N7" i="14"/>
  <c r="N8" i="14" s="1"/>
  <c r="N9" i="14" s="1"/>
  <c r="M7" i="14"/>
  <c r="Q13" i="14" l="1"/>
  <c r="Q18" i="14" s="1"/>
  <c r="Q9" i="14"/>
  <c r="R13" i="14"/>
  <c r="R9" i="14"/>
  <c r="M8" i="14"/>
  <c r="M9" i="14" s="1"/>
  <c r="B7" i="14"/>
  <c r="B8" i="14" s="1"/>
  <c r="B13" i="14" s="1"/>
  <c r="B22" i="14"/>
  <c r="C60" i="9"/>
  <c r="Q21" i="13"/>
  <c r="R18" i="13"/>
  <c r="R21" i="13" s="1"/>
  <c r="Q20" i="14"/>
  <c r="P14" i="14"/>
  <c r="C18" i="14"/>
  <c r="C26" i="14" s="1"/>
  <c r="C36" i="14" s="1"/>
  <c r="C14" i="14"/>
  <c r="L18" i="14"/>
  <c r="L26" i="14" s="1"/>
  <c r="L14" i="14"/>
  <c r="W49" i="13"/>
  <c r="W50" i="13" s="1"/>
  <c r="W51" i="13"/>
  <c r="W54" i="13"/>
  <c r="W55" i="13" s="1"/>
  <c r="W56" i="13"/>
  <c r="K36" i="14"/>
  <c r="K38" i="14" s="1"/>
  <c r="N13" i="14"/>
  <c r="Q26" i="14" l="1"/>
  <c r="Q36" i="14" s="1"/>
  <c r="Q38" i="14" s="1"/>
  <c r="Q14" i="14"/>
  <c r="R14" i="14"/>
  <c r="R18" i="14"/>
  <c r="R26" i="14" s="1"/>
  <c r="R36" i="14" s="1"/>
  <c r="R38" i="14" s="1"/>
  <c r="M13" i="14"/>
  <c r="M14" i="14" s="1"/>
  <c r="B33" i="14"/>
  <c r="B34" i="14" s="1"/>
  <c r="B18" i="14"/>
  <c r="B26" i="14" s="1"/>
  <c r="B36" i="14" s="1"/>
  <c r="B9" i="14"/>
  <c r="B14" i="14"/>
  <c r="C38" i="14"/>
  <c r="C39" i="14" s="1"/>
  <c r="D39" i="14" s="1"/>
  <c r="E39" i="14" s="1"/>
  <c r="F39" i="14" s="1"/>
  <c r="G39" i="14" s="1"/>
  <c r="H39" i="14" s="1"/>
  <c r="I39" i="14" s="1"/>
  <c r="J39" i="14" s="1"/>
  <c r="K39" i="14" s="1"/>
  <c r="N18" i="14"/>
  <c r="N26" i="14" s="1"/>
  <c r="N14" i="14"/>
  <c r="L36" i="14"/>
  <c r="L38" i="14" s="1"/>
  <c r="X54" i="13"/>
  <c r="X55" i="13" s="1"/>
  <c r="X56" i="13"/>
  <c r="X49" i="13"/>
  <c r="X50" i="13" s="1"/>
  <c r="X51" i="13"/>
  <c r="M18" i="14" l="1"/>
  <c r="M26" i="14" s="1"/>
  <c r="M36" i="14" s="1"/>
  <c r="B35" i="14"/>
  <c r="L39" i="14"/>
  <c r="Y49" i="13"/>
  <c r="Y50" i="13" s="1"/>
  <c r="Y51" i="13"/>
  <c r="N36" i="14"/>
  <c r="N38" i="14" s="1"/>
  <c r="Y56" i="13"/>
  <c r="Y54" i="13"/>
  <c r="Y55" i="13" s="1"/>
  <c r="Z56" i="13" l="1"/>
  <c r="Z54" i="13"/>
  <c r="Z55" i="13" s="1"/>
  <c r="Z49" i="13"/>
  <c r="Z50" i="13" s="1"/>
  <c r="Z51" i="13"/>
  <c r="AA49" i="13" l="1"/>
  <c r="AA50" i="13" s="1"/>
  <c r="AA51" i="13"/>
  <c r="AA54" i="13"/>
  <c r="AA55" i="13" s="1"/>
  <c r="AA56" i="13"/>
  <c r="AB49" i="13" l="1"/>
  <c r="AB50" i="13" s="1"/>
  <c r="AB51" i="13"/>
  <c r="AB54" i="13"/>
  <c r="AB55" i="13" s="1"/>
  <c r="AB56" i="13"/>
  <c r="AC54" i="13" l="1"/>
  <c r="AC55" i="13" s="1"/>
  <c r="AC56" i="13"/>
  <c r="AC51" i="13"/>
  <c r="AC49" i="13"/>
  <c r="AC50" i="13" s="1"/>
  <c r="AD51" i="13" l="1"/>
  <c r="AD49" i="13"/>
  <c r="AD50" i="13" s="1"/>
  <c r="AD54" i="13"/>
  <c r="AD55" i="13" s="1"/>
  <c r="AD56" i="13"/>
  <c r="AE54" i="13" l="1"/>
  <c r="AE55" i="13" s="1"/>
  <c r="AE56" i="13"/>
  <c r="AE49" i="13"/>
  <c r="AE50" i="13" s="1"/>
  <c r="AE51" i="13"/>
  <c r="AF49" i="13" l="1"/>
  <c r="AF50" i="13" s="1"/>
  <c r="AF51" i="13"/>
  <c r="AF54" i="13"/>
  <c r="AF55" i="13" s="1"/>
  <c r="AF56" i="13"/>
  <c r="AG56" i="13" l="1"/>
  <c r="AG54" i="13"/>
  <c r="AG55" i="13" s="1"/>
  <c r="AG51" i="13"/>
  <c r="AG49" i="13"/>
  <c r="AG50" i="13" s="1"/>
  <c r="AH51" i="13" l="1"/>
  <c r="AH49" i="13"/>
  <c r="AH50" i="13" s="1"/>
  <c r="AH56" i="13"/>
  <c r="AH54" i="13"/>
  <c r="AH55" i="13" s="1"/>
  <c r="AI54" i="13" l="1"/>
  <c r="AI56" i="13"/>
  <c r="AI55" i="13"/>
  <c r="AI51" i="13"/>
  <c r="AI49" i="13"/>
  <c r="AI50" i="13" s="1"/>
  <c r="AJ49" i="13" l="1"/>
  <c r="AJ50" i="13" s="1"/>
  <c r="AJ51" i="13"/>
  <c r="AJ54" i="13"/>
  <c r="AJ55" i="13" s="1"/>
  <c r="AJ56" i="13"/>
  <c r="AK54" i="13" l="1"/>
  <c r="AK55" i="13" s="1"/>
  <c r="AK56" i="13"/>
  <c r="AK51" i="13"/>
  <c r="AK49" i="13"/>
  <c r="AK50" i="13" s="1"/>
  <c r="AL51" i="13" l="1"/>
  <c r="AL49" i="13"/>
  <c r="AL50" i="13" s="1"/>
  <c r="AL54" i="13"/>
  <c r="AL55" i="13" s="1"/>
  <c r="AL56" i="13"/>
  <c r="AM54" i="13" l="1"/>
  <c r="AM55" i="13" s="1"/>
  <c r="AM56" i="13"/>
  <c r="AM49" i="13"/>
  <c r="AM50" i="13" s="1"/>
  <c r="AM51" i="13"/>
  <c r="AN49" i="13" l="1"/>
  <c r="AN50" i="13" s="1"/>
  <c r="AN51" i="13"/>
  <c r="AN56" i="13"/>
  <c r="AN54" i="13"/>
  <c r="AN55" i="13" s="1"/>
  <c r="AO56" i="13" l="1"/>
  <c r="AO54" i="13"/>
  <c r="AO55" i="13" s="1"/>
  <c r="AO49" i="13"/>
  <c r="AO50" i="13" s="1"/>
  <c r="AO51" i="13"/>
  <c r="AP49" i="13" l="1"/>
  <c r="AP50" i="13" s="1"/>
  <c r="AP51" i="13"/>
  <c r="AP56" i="13"/>
  <c r="AP54" i="13"/>
  <c r="AP55" i="13" s="1"/>
  <c r="AQ51" i="13" l="1"/>
  <c r="AQ49" i="13"/>
  <c r="AQ50" i="13" s="1"/>
  <c r="AQ54" i="13"/>
  <c r="AQ55" i="13" s="1"/>
  <c r="AQ56" i="13"/>
  <c r="AR54" i="13" l="1"/>
  <c r="AR55" i="13" s="1"/>
  <c r="AR56" i="13"/>
  <c r="AR51" i="13"/>
  <c r="AR49" i="13"/>
  <c r="AR50" i="13" s="1"/>
  <c r="AS51" i="13" l="1"/>
  <c r="AS49" i="13"/>
  <c r="AS50" i="13" s="1"/>
  <c r="AS54" i="13"/>
  <c r="AS55" i="13" s="1"/>
  <c r="AS56" i="13"/>
  <c r="AT54" i="13" l="1"/>
  <c r="AT55" i="13" s="1"/>
  <c r="AT56" i="13"/>
  <c r="AT51" i="13"/>
  <c r="AT49" i="13"/>
  <c r="AT50" i="13" s="1"/>
  <c r="AU49" i="13" l="1"/>
  <c r="AU50" i="13" s="1"/>
  <c r="AU51" i="13"/>
  <c r="AU54" i="13"/>
  <c r="AU55" i="13" s="1"/>
  <c r="AU56" i="13"/>
  <c r="AV54" i="13" l="1"/>
  <c r="AV55" i="13" s="1"/>
  <c r="AV56" i="13"/>
  <c r="AV49" i="13"/>
  <c r="AV50" i="13" s="1"/>
  <c r="AV51" i="13"/>
  <c r="AW56" i="13" l="1"/>
  <c r="AW54" i="13"/>
  <c r="AW55" i="13" s="1"/>
  <c r="AW51" i="13"/>
  <c r="AW49" i="13"/>
  <c r="AW50" i="13" s="1"/>
  <c r="AX49" i="13" l="1"/>
  <c r="AX50" i="13" s="1"/>
  <c r="AX51" i="13"/>
  <c r="AX56" i="13"/>
  <c r="AX54" i="13"/>
  <c r="AX55" i="13" s="1"/>
  <c r="AY54" i="13" l="1"/>
  <c r="AY55" i="13" s="1"/>
  <c r="AY56" i="13"/>
  <c r="AY49" i="13"/>
  <c r="AY50" i="13" s="1"/>
  <c r="AY51" i="13"/>
  <c r="AZ49" i="13" l="1"/>
  <c r="AZ50" i="13" s="1"/>
  <c r="AZ51" i="13"/>
  <c r="AZ54" i="13"/>
  <c r="AZ55" i="13" s="1"/>
  <c r="AZ56" i="13"/>
  <c r="BA54" i="13" l="1"/>
  <c r="BA55" i="13" s="1"/>
  <c r="BA56" i="13"/>
  <c r="BA51" i="13"/>
  <c r="BA49" i="13"/>
  <c r="BA50" i="13" s="1"/>
  <c r="BB51" i="13" l="1"/>
  <c r="BB49" i="13"/>
  <c r="BB50" i="13" s="1"/>
  <c r="BB54" i="13"/>
  <c r="BB55" i="13" s="1"/>
  <c r="BB56" i="13"/>
  <c r="BC54" i="13" l="1"/>
  <c r="BC55" i="13" s="1"/>
  <c r="BC56" i="13"/>
  <c r="BC49" i="13"/>
  <c r="BC50" i="13" s="1"/>
  <c r="BC51" i="13"/>
  <c r="BD56" i="13" l="1"/>
  <c r="BD54" i="13"/>
  <c r="BD55" i="13" s="1"/>
  <c r="BD49" i="13"/>
  <c r="BD50" i="13" s="1"/>
  <c r="BD51" i="13"/>
  <c r="BE51" i="13" l="1"/>
  <c r="BE49" i="13"/>
  <c r="BE50" i="13" s="1"/>
  <c r="BE56" i="13"/>
  <c r="BE54" i="13"/>
  <c r="BE55" i="13" s="1"/>
  <c r="BF56" i="13" l="1"/>
  <c r="BF54" i="13"/>
  <c r="BF55" i="13" s="1"/>
  <c r="BF51" i="13"/>
  <c r="BF49" i="13"/>
  <c r="BF50" i="13" s="1"/>
  <c r="BG51" i="13" l="1"/>
  <c r="BG49" i="13"/>
  <c r="BG50" i="13" s="1"/>
  <c r="BG54" i="13"/>
  <c r="BG55" i="13" s="1"/>
  <c r="BG56" i="13"/>
  <c r="BH49" i="13" l="1"/>
  <c r="BH50" i="13" s="1"/>
  <c r="BH51" i="13"/>
  <c r="BH54" i="13"/>
  <c r="BH55" i="13" s="1"/>
  <c r="BH56" i="13"/>
  <c r="BI51" i="13" l="1"/>
  <c r="BI49" i="13"/>
  <c r="BI50" i="13" s="1"/>
  <c r="BI54" i="13"/>
  <c r="BI55" i="13" s="1"/>
  <c r="BI56" i="13"/>
  <c r="BJ51" i="13" l="1"/>
  <c r="BJ49" i="13"/>
  <c r="BJ50" i="13" s="1"/>
  <c r="BJ54" i="13"/>
  <c r="BJ55" i="13" s="1"/>
  <c r="BJ56" i="13"/>
  <c r="BK54" i="13" l="1"/>
  <c r="BK55" i="13" s="1"/>
  <c r="BK56" i="13"/>
  <c r="BK49" i="13"/>
  <c r="BK50" i="13" s="1"/>
  <c r="BK51" i="13"/>
  <c r="BL49" i="13" l="1"/>
  <c r="BL50" i="13" s="1"/>
  <c r="BL51" i="13"/>
  <c r="BL56" i="13"/>
  <c r="BL54" i="13"/>
  <c r="BL55" i="13" s="1"/>
  <c r="BM56" i="13" l="1"/>
  <c r="BM54" i="13"/>
  <c r="BM55" i="13" s="1"/>
  <c r="BM51" i="13"/>
  <c r="BM49" i="13"/>
  <c r="BM50" i="13" s="1"/>
  <c r="BN56" i="13" l="1"/>
  <c r="BN54" i="13"/>
  <c r="BN55" i="13" s="1"/>
  <c r="BN51" i="13"/>
  <c r="BN49" i="13"/>
  <c r="BN50" i="13" s="1"/>
  <c r="BO54" i="13" l="1"/>
  <c r="BO55" i="13" s="1"/>
  <c r="BO56" i="13"/>
  <c r="BO51" i="13"/>
  <c r="BO49" i="13"/>
  <c r="BO50" i="13" s="1"/>
  <c r="BP51" i="13" l="1"/>
  <c r="BP49" i="13"/>
  <c r="BP50" i="13" s="1"/>
  <c r="BP54" i="13"/>
  <c r="BP55" i="13" s="1"/>
  <c r="BP56" i="13"/>
  <c r="BQ54" i="13" l="1"/>
  <c r="BQ55" i="13" s="1"/>
  <c r="BQ56" i="13"/>
  <c r="BQ51" i="13"/>
  <c r="BQ49" i="13"/>
  <c r="BQ50" i="13" s="1"/>
  <c r="BR51" i="13" l="1"/>
  <c r="BR49" i="13"/>
  <c r="BR50" i="13" s="1"/>
  <c r="BR54" i="13"/>
  <c r="BR55" i="13" s="1"/>
  <c r="BR56" i="13"/>
  <c r="BS49" i="13" l="1"/>
  <c r="BS50" i="13" s="1"/>
  <c r="BS51" i="13"/>
  <c r="BS54" i="13"/>
  <c r="BS55" i="13" s="1"/>
  <c r="BS56" i="13"/>
  <c r="BT54" i="13" l="1"/>
  <c r="BT55" i="13" s="1"/>
  <c r="BT56" i="13"/>
  <c r="BT49" i="13"/>
  <c r="BT50" i="13" s="1"/>
  <c r="BT51" i="13"/>
  <c r="BU49" i="13" l="1"/>
  <c r="BU50" i="13" s="1"/>
  <c r="BU51" i="13"/>
  <c r="BU56" i="13"/>
  <c r="BU54" i="13"/>
  <c r="BU55" i="13" s="1"/>
  <c r="BV56" i="13" l="1"/>
  <c r="BV54" i="13"/>
  <c r="BV55" i="13" s="1"/>
  <c r="BV49" i="13"/>
  <c r="BV50" i="13" s="1"/>
  <c r="BV51" i="13"/>
  <c r="BW49" i="13" l="1"/>
  <c r="BW50" i="13" s="1"/>
  <c r="BW51" i="13"/>
  <c r="BW54" i="13"/>
  <c r="BW55" i="13" s="1"/>
  <c r="BW56" i="13"/>
  <c r="BX54" i="13" l="1"/>
  <c r="BX55" i="13" s="1"/>
  <c r="BX56" i="13"/>
  <c r="BX49" i="13"/>
  <c r="BX50" i="13" s="1"/>
  <c r="BX51" i="13"/>
  <c r="BY51" i="13" l="1"/>
  <c r="BY49" i="13"/>
  <c r="BY50" i="13" s="1"/>
  <c r="BY54" i="13"/>
  <c r="BY55" i="13" s="1"/>
  <c r="BY56" i="13"/>
  <c r="BZ51" i="13" l="1"/>
  <c r="BZ49" i="13"/>
  <c r="BZ50" i="13" s="1"/>
  <c r="BZ54" i="13"/>
  <c r="BZ55" i="13" s="1"/>
  <c r="BZ56" i="13"/>
  <c r="CA54" i="13" l="1"/>
  <c r="CA55" i="13" s="1"/>
  <c r="CA56" i="13"/>
  <c r="CA49" i="13"/>
  <c r="CA50" i="13" s="1"/>
  <c r="CA51" i="13"/>
  <c r="CB49" i="13" l="1"/>
  <c r="CB50" i="13" s="1"/>
  <c r="CB51" i="13"/>
  <c r="CB56" i="13"/>
  <c r="CB54" i="13"/>
  <c r="CB55" i="13" s="1"/>
  <c r="CC56" i="13" l="1"/>
  <c r="CC54" i="13"/>
  <c r="CC55" i="13" s="1"/>
  <c r="CC49" i="13"/>
  <c r="CC50" i="13" s="1"/>
  <c r="CC51" i="13"/>
  <c r="CD56" i="13" l="1"/>
  <c r="CD54" i="13"/>
  <c r="CD55" i="13" s="1"/>
  <c r="CD49" i="13"/>
  <c r="CD50" i="13" s="1"/>
  <c r="CD51" i="13"/>
  <c r="CE54" i="13" l="1"/>
  <c r="CE55" i="13" s="1"/>
  <c r="CE56" i="13"/>
  <c r="CE51" i="13"/>
  <c r="CE49" i="13"/>
  <c r="CE50" i="13" s="1"/>
  <c r="CF51" i="13" l="1"/>
  <c r="CF49" i="13"/>
  <c r="CF50" i="13" s="1"/>
  <c r="CF54" i="13"/>
  <c r="CF55" i="13" s="1"/>
  <c r="CF56" i="13"/>
  <c r="CG51" i="13" l="1"/>
  <c r="CG49" i="13"/>
  <c r="CG50" i="13" s="1"/>
  <c r="CG54" i="13"/>
  <c r="CG55" i="13" s="1"/>
  <c r="CG56" i="13"/>
  <c r="CH51" i="13" l="1"/>
  <c r="CH49" i="13"/>
  <c r="CH50" i="13" s="1"/>
  <c r="CH54" i="13"/>
  <c r="CH55" i="13" s="1"/>
  <c r="CH56" i="13"/>
  <c r="CI49" i="13" l="1"/>
  <c r="CI50" i="13" s="1"/>
  <c r="CI51" i="13"/>
  <c r="CI54" i="13"/>
  <c r="CI55" i="13" s="1"/>
  <c r="CI56" i="13"/>
  <c r="CJ54" i="13" l="1"/>
  <c r="CJ55" i="13" s="1"/>
  <c r="CJ56" i="13"/>
  <c r="CJ49" i="13"/>
  <c r="CJ50" i="13" s="1"/>
  <c r="CJ51" i="13"/>
  <c r="CK49" i="13" l="1"/>
  <c r="CK50" i="13" s="1"/>
  <c r="CK51" i="13"/>
  <c r="CK56" i="13"/>
  <c r="CK54" i="13"/>
  <c r="CK55" i="13" s="1"/>
  <c r="CL56" i="13" l="1"/>
  <c r="CL54" i="13"/>
  <c r="CL55" i="13" s="1"/>
  <c r="CL49" i="13"/>
  <c r="CL50" i="13" s="1"/>
  <c r="CL51" i="13"/>
  <c r="CM49" i="13" l="1"/>
  <c r="CM50" i="13" s="1"/>
  <c r="CM51" i="13"/>
  <c r="CM54" i="13"/>
  <c r="CM55" i="13" s="1"/>
  <c r="CM56" i="13"/>
  <c r="CN49" i="13" l="1"/>
  <c r="CN50" i="13" s="1"/>
  <c r="CN51" i="13"/>
  <c r="CN54" i="13"/>
  <c r="CN55" i="13" s="1"/>
  <c r="CN56" i="13"/>
  <c r="CO51" i="13" l="1"/>
  <c r="CO49" i="13"/>
  <c r="CO50" i="13" s="1"/>
  <c r="CO54" i="13"/>
  <c r="CO56" i="13"/>
  <c r="CO55" i="13"/>
  <c r="CP51" i="13" l="1"/>
  <c r="CP49" i="13"/>
  <c r="CP50" i="13" s="1"/>
  <c r="CP54" i="13"/>
  <c r="CP55" i="13" s="1"/>
  <c r="CP56" i="13"/>
  <c r="CQ54" i="13" l="1"/>
  <c r="CQ55" i="13" s="1"/>
  <c r="CQ56" i="13"/>
  <c r="CQ49" i="13"/>
  <c r="CQ50" i="13" s="1"/>
  <c r="CQ51" i="13"/>
  <c r="CR49" i="13" l="1"/>
  <c r="CR50" i="13" s="1"/>
  <c r="CR51" i="13"/>
  <c r="CR54" i="13"/>
  <c r="CR55" i="13" s="1"/>
  <c r="CR56" i="13"/>
  <c r="C37" i="14" l="1"/>
  <c r="B40" i="14"/>
  <c r="D37" i="14" l="1"/>
  <c r="C40" i="14"/>
  <c r="C44" i="14" s="1"/>
  <c r="E37" i="14" l="1"/>
  <c r="D40" i="14"/>
  <c r="D44" i="14" l="1"/>
  <c r="F37" i="14"/>
  <c r="E40" i="14"/>
  <c r="E44" i="14" s="1"/>
  <c r="G37" i="14" l="1"/>
  <c r="F40" i="14"/>
  <c r="F44" i="14" l="1"/>
  <c r="H37" i="14"/>
  <c r="G40" i="14"/>
  <c r="G44" i="14" s="1"/>
  <c r="I37" i="14" l="1"/>
  <c r="H40" i="14"/>
  <c r="H44" i="14" s="1"/>
  <c r="J37" i="14" l="1"/>
  <c r="I40" i="14"/>
  <c r="I44" i="14" s="1"/>
  <c r="K37" i="14" l="1"/>
  <c r="J40" i="14"/>
  <c r="J44" i="14" s="1"/>
  <c r="L37" i="14" l="1"/>
  <c r="K40" i="14"/>
  <c r="K44" i="14" s="1"/>
  <c r="M37" i="14" l="1"/>
  <c r="L40" i="14"/>
  <c r="L44" i="14" s="1"/>
  <c r="M40" i="14" l="1"/>
  <c r="M44" i="14" s="1"/>
  <c r="M38" i="14"/>
  <c r="N37" i="14"/>
  <c r="O37" i="14" l="1"/>
  <c r="N40" i="14"/>
  <c r="N44" i="14" s="1"/>
  <c r="M39" i="14"/>
  <c r="N39" i="14" s="1"/>
  <c r="O39" i="14" s="1"/>
  <c r="P39" i="14" s="1"/>
  <c r="Q39" i="14" s="1"/>
  <c r="R39" i="14" s="1"/>
  <c r="O38" i="14"/>
  <c r="P37" i="14" l="1"/>
  <c r="O40" i="14"/>
  <c r="O44" i="14" s="1"/>
  <c r="Q37" i="14" l="1"/>
  <c r="P40" i="14"/>
  <c r="P44" i="14" s="1"/>
  <c r="R37" i="14" l="1"/>
  <c r="R40" i="14" s="1"/>
  <c r="Q40" i="14"/>
  <c r="Q44" i="14" s="1"/>
  <c r="R44" i="14" l="1"/>
  <c r="B42" i="14" s="1"/>
  <c r="B41" i="14"/>
</calcChain>
</file>

<file path=xl/sharedStrings.xml><?xml version="1.0" encoding="utf-8"?>
<sst xmlns="http://schemas.openxmlformats.org/spreadsheetml/2006/main" count="278" uniqueCount="148">
  <si>
    <t>EBITDA</t>
  </si>
  <si>
    <t>Depreciation</t>
  </si>
  <si>
    <t>CAPEX</t>
  </si>
  <si>
    <t>WACC</t>
  </si>
  <si>
    <t>Please fill the following information:</t>
  </si>
  <si>
    <t>Total Revenue</t>
  </si>
  <si>
    <t>CAPEX line items</t>
  </si>
  <si>
    <t>Total CAPEX</t>
  </si>
  <si>
    <t>CUMULATED CAPEX</t>
  </si>
  <si>
    <t>Total CUM. CAPEX</t>
  </si>
  <si>
    <t>Total Operating Cost</t>
  </si>
  <si>
    <t>EBITDA Margin</t>
  </si>
  <si>
    <t>Net Profit</t>
  </si>
  <si>
    <t>Cash Flow</t>
  </si>
  <si>
    <t>Free CF</t>
  </si>
  <si>
    <t>Period</t>
  </si>
  <si>
    <t>Loan Installments</t>
  </si>
  <si>
    <t>LOAN 2</t>
  </si>
  <si>
    <t xml:space="preserve">Amounts stated in </t>
  </si>
  <si>
    <t>2. Project Owner</t>
  </si>
  <si>
    <t>4. Beginning year of the project</t>
  </si>
  <si>
    <t>5. Beginning month of the project</t>
  </si>
  <si>
    <t>1. Name of the Business Case</t>
  </si>
  <si>
    <t>Business case for:</t>
  </si>
  <si>
    <t>6. Amounts stated in</t>
  </si>
  <si>
    <t>OPEX</t>
  </si>
  <si>
    <t>TOTAL OPEX</t>
  </si>
  <si>
    <t>IRR</t>
  </si>
  <si>
    <t>Financial Analysis</t>
  </si>
  <si>
    <t>Disount factor</t>
  </si>
  <si>
    <t>Capex</t>
  </si>
  <si>
    <t>Cash flow</t>
  </si>
  <si>
    <t>Accumulated CF</t>
  </si>
  <si>
    <t>Cash flow PV</t>
  </si>
  <si>
    <t>Accumulated Cash flow PV</t>
  </si>
  <si>
    <t>Free accumulated CF PV</t>
  </si>
  <si>
    <t xml:space="preserve">NPV </t>
  </si>
  <si>
    <t>CapexPV</t>
  </si>
  <si>
    <t>Price (euro)</t>
  </si>
  <si>
    <t>TOTAL</t>
  </si>
  <si>
    <t>TOTAL  (euros)</t>
  </si>
  <si>
    <t>Year 1</t>
  </si>
  <si>
    <t>Year 2</t>
  </si>
  <si>
    <t xml:space="preserve">Unit Price </t>
  </si>
  <si>
    <t xml:space="preserve"> Quantity</t>
  </si>
  <si>
    <t xml:space="preserve">Item </t>
  </si>
  <si>
    <t xml:space="preserve">Total Investment </t>
  </si>
  <si>
    <t>Software</t>
  </si>
  <si>
    <t>3. Responsible Team</t>
  </si>
  <si>
    <t>Year 0</t>
  </si>
  <si>
    <t>Price (USD)</t>
  </si>
  <si>
    <t>Equipment</t>
  </si>
  <si>
    <t>During waranty</t>
  </si>
  <si>
    <t xml:space="preserve">After waranty period expieres </t>
  </si>
  <si>
    <t>Year 3</t>
  </si>
  <si>
    <t xml:space="preserve">FINANCIAL ANALYSIS </t>
  </si>
  <si>
    <t>Utilities</t>
  </si>
  <si>
    <t xml:space="preserve">Insurance </t>
  </si>
  <si>
    <t>jan</t>
  </si>
  <si>
    <t>feb</t>
  </si>
  <si>
    <t>mar</t>
  </si>
  <si>
    <t>apr</t>
  </si>
  <si>
    <t>may</t>
  </si>
  <si>
    <t>jun</t>
  </si>
  <si>
    <t>jul</t>
  </si>
  <si>
    <t>aug</t>
  </si>
  <si>
    <t>sep</t>
  </si>
  <si>
    <t>oct</t>
  </si>
  <si>
    <t>nov</t>
  </si>
  <si>
    <t>dec</t>
  </si>
  <si>
    <t>Total Number</t>
  </si>
  <si>
    <t>Bank fees</t>
  </si>
  <si>
    <t>Discounted Pay back period</t>
  </si>
  <si>
    <t>OPEX for the equipment</t>
  </si>
  <si>
    <t>Construction/Facilities</t>
  </si>
  <si>
    <t xml:space="preserve"> Software</t>
  </si>
  <si>
    <t>Total operating costs for the first year</t>
  </si>
  <si>
    <t>Maintainance of Facilities</t>
  </si>
  <si>
    <t xml:space="preserve">Monthly Maintainance costs </t>
  </si>
  <si>
    <t>Maintainance of Software</t>
  </si>
  <si>
    <t>Jan</t>
  </si>
  <si>
    <t>Feb</t>
  </si>
  <si>
    <t>Mar</t>
  </si>
  <si>
    <t>Apr</t>
  </si>
  <si>
    <t>May</t>
  </si>
  <si>
    <t>Jun</t>
  </si>
  <si>
    <t>Jul</t>
  </si>
  <si>
    <t>Aug</t>
  </si>
  <si>
    <t>Sep</t>
  </si>
  <si>
    <t>Oct</t>
  </si>
  <si>
    <t>Nov</t>
  </si>
  <si>
    <t>Dec</t>
  </si>
  <si>
    <t>TOTAL REVENUE</t>
  </si>
  <si>
    <t>Number of Units Sold per Revenue Stream</t>
  </si>
  <si>
    <t xml:space="preserve">REVENUE per Revenue Stream </t>
  </si>
  <si>
    <t>Facilities (Production, storage office and etc)</t>
  </si>
  <si>
    <t>EUR</t>
  </si>
  <si>
    <t>Facilities</t>
  </si>
  <si>
    <t xml:space="preserve">Software </t>
  </si>
  <si>
    <t>DEPRECIATION (Annual)</t>
  </si>
  <si>
    <t>Equipment/Technology</t>
  </si>
  <si>
    <t>Net Profit Margin</t>
  </si>
  <si>
    <t>Interest paid</t>
  </si>
  <si>
    <t xml:space="preserve">TOTAL monthly </t>
  </si>
  <si>
    <t>INVESTMENT</t>
  </si>
  <si>
    <t>Marketing costs</t>
  </si>
  <si>
    <t xml:space="preserve">Other external services </t>
  </si>
  <si>
    <t>Maintainance of Equipment/Technology</t>
  </si>
  <si>
    <t>Number</t>
  </si>
  <si>
    <t>Monthly gross salary</t>
  </si>
  <si>
    <t>EQUITY CAPITAL</t>
  </si>
  <si>
    <t xml:space="preserve">EXTERNAL SOURCES </t>
  </si>
  <si>
    <t>COST per unit per revenue stream</t>
  </si>
  <si>
    <t>REVENUE per unit per revenue stream</t>
  </si>
  <si>
    <t>VARIABLE COSTS BY STREAM</t>
  </si>
  <si>
    <t xml:space="preserve">TOTAL VARIABLE COSTS </t>
  </si>
  <si>
    <t>FIXED COSTS</t>
  </si>
  <si>
    <t>Rent of space/facilities. Offices</t>
  </si>
  <si>
    <t>TOTAL FIXED COSTS</t>
  </si>
  <si>
    <t>LABOUR COSTS</t>
  </si>
  <si>
    <t xml:space="preserve"> </t>
  </si>
  <si>
    <t>Private loans</t>
  </si>
  <si>
    <t>Investors</t>
  </si>
  <si>
    <t>Bank Loan</t>
  </si>
  <si>
    <t>Additional funding from Gov. Agencies</t>
  </si>
  <si>
    <t>Crowd Investment</t>
  </si>
  <si>
    <t>INTERNAL SOURCES/OWN FUNDING</t>
  </si>
  <si>
    <t xml:space="preserve">Balance/Required Funding </t>
  </si>
  <si>
    <t>Year 4</t>
  </si>
  <si>
    <t>SALARIES</t>
  </si>
  <si>
    <t>Equity funds</t>
  </si>
  <si>
    <t>TOTAL AVAILABLE FUNDING</t>
  </si>
  <si>
    <t>FUNDING</t>
  </si>
  <si>
    <t>CNC Machine</t>
  </si>
  <si>
    <t>Plasma cutter with equipment</t>
  </si>
  <si>
    <t>Magnet drilling machines</t>
  </si>
  <si>
    <t xml:space="preserve">Maintainance cost of the equipment  </t>
  </si>
  <si>
    <t xml:space="preserve">Maintainance cost for the Software </t>
  </si>
  <si>
    <t>Typeof Employees*</t>
  </si>
  <si>
    <t>Percentage of work</t>
  </si>
  <si>
    <t>Projected Annual increase in percentage work and value</t>
  </si>
  <si>
    <t>month/year</t>
  </si>
  <si>
    <t>Employee 1</t>
  </si>
  <si>
    <t>Employee 2</t>
  </si>
  <si>
    <t>Employee 3</t>
  </si>
  <si>
    <t>Employee 4</t>
  </si>
  <si>
    <t>Employee 5</t>
  </si>
  <si>
    <t>Employee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</si>
</sst>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0_ ;[Red]\-#,##0\ "/>
    <numFmt numFmtId="166" formatCode="[$-409]mmm\-yy;@"/>
    <numFmt numFmtId="167" formatCode="dd/mm/yyyy;@"/>
    <numFmt numFmtId="168" formatCode="#,##0.000_ ;\-#,##0.000\ "/>
    <numFmt numFmtId="169" formatCode="_-* #,##0.00\ _D_i_n_._-;\-* #,##0.00\ _D_i_n_._-;_-* &quot;-&quot;??\ _D_i_n_._-;_-@_-"/>
    <numFmt numFmtId="170" formatCode="[$€-2]\ #,##0"/>
    <numFmt numFmtId="171" formatCode="General_)"/>
    <numFmt numFmtId="172" formatCode="[$£-809]#,##0.00"/>
    <numFmt numFmtId="173" formatCode="[$£-809]#,##0"/>
    <numFmt numFmtId="174" formatCode="#,##0.00\ [$€-1]"/>
    <numFmt numFmtId="175" formatCode="#,##0\ [$€-1]"/>
  </numFmts>
  <fonts count="46">
    <font>
      <sz val="10"/>
      <name val="Arial"/>
    </font>
    <font>
      <sz val="10"/>
      <name val="Arial"/>
      <family val="2"/>
    </font>
    <font>
      <sz val="8"/>
      <name val="Arial"/>
      <family val="2"/>
    </font>
    <font>
      <sz val="10"/>
      <name val="Helv"/>
      <charset val="238"/>
    </font>
    <font>
      <sz val="10"/>
      <name val="Arial"/>
      <family val="2"/>
      <charset val="204"/>
    </font>
    <font>
      <b/>
      <sz val="11"/>
      <name val="Tele-GroteskNor"/>
      <charset val="204"/>
    </font>
    <font>
      <sz val="11"/>
      <color indexed="8"/>
      <name val="Calibri"/>
      <family val="2"/>
    </font>
    <font>
      <sz val="10"/>
      <name val="Arial"/>
      <family val="2"/>
    </font>
    <font>
      <b/>
      <sz val="10"/>
      <name val="Tele-GroteskNor"/>
      <charset val="204"/>
    </font>
    <font>
      <sz val="12"/>
      <name val="Times New Roman"/>
      <family val="1"/>
    </font>
    <font>
      <sz val="10"/>
      <name val="Helv"/>
    </font>
    <font>
      <b/>
      <sz val="20"/>
      <name val="Times New Roman"/>
      <family val="1"/>
    </font>
    <font>
      <sz val="10"/>
      <name val="Times New Roman"/>
      <family val="1"/>
    </font>
    <font>
      <b/>
      <sz val="10"/>
      <name val="Times New Roman"/>
      <family val="1"/>
    </font>
    <font>
      <b/>
      <sz val="12"/>
      <name val="Times New Roman"/>
      <family val="1"/>
    </font>
    <font>
      <sz val="11"/>
      <color indexed="8"/>
      <name val="Times New Roman"/>
      <family val="1"/>
    </font>
    <font>
      <sz val="12"/>
      <name val="Helv"/>
    </font>
    <font>
      <sz val="10"/>
      <color indexed="8"/>
      <name val="Arial"/>
      <family val="2"/>
    </font>
    <font>
      <sz val="10"/>
      <name val="Arial Cyr"/>
      <charset val="204"/>
    </font>
    <font>
      <sz val="11"/>
      <color indexed="9"/>
      <name val="Calibri"/>
      <family val="2"/>
    </font>
    <font>
      <sz val="9"/>
      <name val="Times New Roman"/>
      <family val="1"/>
    </font>
    <font>
      <sz val="11"/>
      <color indexed="20"/>
      <name val="Calibri"/>
      <family val="2"/>
    </font>
    <font>
      <b/>
      <sz val="9"/>
      <name val="Times New Roman"/>
      <family val="1"/>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Tms Rmn"/>
    </font>
    <font>
      <b/>
      <sz val="11"/>
      <color indexed="63"/>
      <name val="Calibri"/>
      <family val="2"/>
    </font>
    <font>
      <b/>
      <sz val="18"/>
      <color indexed="56"/>
      <name val="Cambria"/>
      <family val="2"/>
    </font>
    <font>
      <sz val="9"/>
      <name val="Tms Rmn"/>
    </font>
    <font>
      <b/>
      <sz val="11"/>
      <color indexed="8"/>
      <name val="Calibri"/>
      <family val="2"/>
    </font>
    <font>
      <sz val="11"/>
      <color indexed="10"/>
      <name val="Calibri"/>
      <family val="2"/>
    </font>
    <font>
      <b/>
      <sz val="11"/>
      <name val="Times New Roman"/>
      <family val="1"/>
    </font>
    <font>
      <b/>
      <u/>
      <sz val="10"/>
      <name val="Times New Roman"/>
      <family val="1"/>
    </font>
    <font>
      <sz val="11"/>
      <name val="Times New Roman"/>
      <family val="1"/>
    </font>
    <font>
      <b/>
      <i/>
      <sz val="10"/>
      <name val="Times New Roman"/>
      <family val="1"/>
    </font>
    <font>
      <sz val="10"/>
      <color indexed="8"/>
      <name val="Times New Roman"/>
      <family val="1"/>
    </font>
    <font>
      <b/>
      <sz val="16"/>
      <name val="Times New Roman"/>
      <family val="1"/>
    </font>
    <font>
      <b/>
      <sz val="18"/>
      <name val="Times New Roman"/>
      <family val="1"/>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55"/>
        <bgColor indexed="64"/>
      </patternFill>
    </fill>
    <fill>
      <patternFill patternType="solid">
        <fgColor indexed="26"/>
      </patternFill>
    </fill>
    <fill>
      <patternFill patternType="solid">
        <fgColor indexed="43"/>
        <bgColor indexed="64"/>
      </patternFill>
    </fill>
    <fill>
      <patternFill patternType="solid">
        <fgColor indexed="2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medium">
        <color indexed="64"/>
      </left>
      <right style="thin">
        <color indexed="64"/>
      </right>
      <top style="hair">
        <color indexed="64"/>
      </top>
      <bottom style="medium">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s>
  <cellStyleXfs count="103">
    <xf numFmtId="0" fontId="0" fillId="0" borderId="0"/>
    <xf numFmtId="0" fontId="10" fillId="0" borderId="0"/>
    <xf numFmtId="0" fontId="10" fillId="0" borderId="0"/>
    <xf numFmtId="0" fontId="9"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8" fillId="0" borderId="0" applyNumberFormat="0" applyFont="0" applyFill="0" applyBorder="0" applyProtection="0">
      <alignment horizontal="left" vertical="center" indent="5"/>
    </xf>
    <xf numFmtId="0" fontId="19" fillId="12"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4" fontId="20" fillId="20" borderId="1">
      <alignment horizontal="right" vertical="center"/>
    </xf>
    <xf numFmtId="0" fontId="21" fillId="3" borderId="0" applyNumberFormat="0" applyBorder="0" applyAlignment="0" applyProtection="0"/>
    <xf numFmtId="0" fontId="21" fillId="3" borderId="0" applyNumberFormat="0" applyBorder="0" applyAlignment="0" applyProtection="0"/>
    <xf numFmtId="4" fontId="22" fillId="0" borderId="2" applyFill="0" applyBorder="0" applyProtection="0">
      <alignment horizontal="right" vertical="center"/>
    </xf>
    <xf numFmtId="0" fontId="23" fillId="21" borderId="3" applyNumberFormat="0" applyAlignment="0" applyProtection="0"/>
    <xf numFmtId="0" fontId="23" fillId="21" borderId="3" applyNumberFormat="0" applyAlignment="0" applyProtection="0"/>
    <xf numFmtId="0" fontId="24" fillId="22" borderId="4" applyNumberFormat="0" applyAlignment="0" applyProtection="0"/>
    <xf numFmtId="0" fontId="24" fillId="22" borderId="4" applyNumberFormat="0" applyAlignment="0" applyProtection="0"/>
    <xf numFmtId="164" fontId="1" fillId="0" borderId="0" applyFont="0" applyFill="0" applyBorder="0" applyAlignment="0" applyProtection="0"/>
    <xf numFmtId="169" fontId="4"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0" borderId="5"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7" borderId="3" applyNumberFormat="0" applyAlignment="0" applyProtection="0"/>
    <xf numFmtId="0" fontId="30" fillId="7" borderId="3" applyNumberFormat="0" applyAlignment="0" applyProtection="0"/>
    <xf numFmtId="4" fontId="20" fillId="0" borderId="8">
      <alignment horizontal="right" vertical="center"/>
    </xf>
    <xf numFmtId="0" fontId="31" fillId="0" borderId="9" applyNumberFormat="0" applyFill="0" applyAlignment="0" applyProtection="0"/>
    <xf numFmtId="0" fontId="31" fillId="0" borderId="9" applyNumberFormat="0" applyFill="0" applyAlignment="0" applyProtection="0"/>
    <xf numFmtId="0" fontId="32" fillId="23" borderId="0" applyNumberFormat="0" applyBorder="0" applyAlignment="0" applyProtection="0"/>
    <xf numFmtId="0" fontId="32" fillId="23" borderId="0" applyNumberFormat="0" applyBorder="0" applyAlignment="0" applyProtection="0"/>
    <xf numFmtId="37" fontId="16" fillId="0" borderId="0"/>
    <xf numFmtId="0" fontId="18" fillId="24" borderId="0" applyNumberFormat="0" applyFont="0" applyBorder="0" applyAlignment="0" applyProtection="0"/>
    <xf numFmtId="0" fontId="33" fillId="25" borderId="10" applyNumberFormat="0" applyFont="0" applyAlignment="0" applyProtection="0"/>
    <xf numFmtId="0" fontId="33" fillId="25" borderId="10" applyNumberFormat="0" applyFont="0" applyAlignment="0" applyProtection="0"/>
    <xf numFmtId="0" fontId="34" fillId="21" borderId="11" applyNumberFormat="0" applyAlignment="0" applyProtection="0"/>
    <xf numFmtId="0" fontId="34" fillId="21" borderId="11" applyNumberFormat="0" applyAlignment="0" applyProtection="0"/>
    <xf numFmtId="9" fontId="1" fillId="0" borderId="0" applyFont="0" applyFill="0" applyBorder="0" applyAlignment="0" applyProtection="0"/>
    <xf numFmtId="9" fontId="4" fillId="0" borderId="0" applyFont="0" applyFill="0" applyBorder="0" applyAlignment="0" applyProtection="0"/>
    <xf numFmtId="0" fontId="7" fillId="0" borderId="0"/>
    <xf numFmtId="0" fontId="20" fillId="24" borderId="1"/>
    <xf numFmtId="0" fontId="3" fillId="0" borderId="0"/>
    <xf numFmtId="0" fontId="17" fillId="0" borderId="0">
      <alignment vertical="top"/>
    </xf>
    <xf numFmtId="0" fontId="17" fillId="0" borderId="0">
      <alignment vertical="top"/>
    </xf>
    <xf numFmtId="171" fontId="36" fillId="0" borderId="0"/>
    <xf numFmtId="0" fontId="35" fillId="0" borderId="0" applyNumberFormat="0" applyFill="0" applyBorder="0" applyAlignment="0" applyProtection="0"/>
    <xf numFmtId="0" fontId="35" fillId="0" borderId="0" applyNumberFormat="0" applyFill="0" applyBorder="0" applyAlignment="0" applyProtection="0"/>
    <xf numFmtId="0" fontId="37" fillId="0" borderId="12" applyNumberFormat="0" applyFill="0" applyAlignment="0" applyProtection="0"/>
    <xf numFmtId="0" fontId="37" fillId="0" borderId="12"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4" fontId="20" fillId="0" borderId="0"/>
  </cellStyleXfs>
  <cellXfs count="310">
    <xf numFmtId="0" fontId="0" fillId="0" borderId="0" xfId="0"/>
    <xf numFmtId="0" fontId="12" fillId="0" borderId="0" xfId="0" applyFont="1"/>
    <xf numFmtId="0" fontId="13" fillId="0" borderId="0" xfId="0" applyFont="1"/>
    <xf numFmtId="0" fontId="14" fillId="0" borderId="0" xfId="0" applyFont="1" applyAlignment="1">
      <alignment horizontal="center"/>
    </xf>
    <xf numFmtId="0" fontId="9" fillId="0" borderId="0" xfId="0" applyFont="1"/>
    <xf numFmtId="0" fontId="14" fillId="0" borderId="13" xfId="0" applyFont="1" applyBorder="1" applyAlignment="1">
      <alignment horizontal="center"/>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wrapText="1"/>
    </xf>
    <xf numFmtId="0" fontId="12" fillId="0" borderId="0" xfId="0" applyFont="1" applyAlignment="1">
      <alignment vertical="center" wrapText="1"/>
    </xf>
    <xf numFmtId="0" fontId="13" fillId="0" borderId="0" xfId="0" applyFont="1" applyAlignment="1">
      <alignment horizontal="left" vertical="center"/>
    </xf>
    <xf numFmtId="0" fontId="13" fillId="26" borderId="1" xfId="0" applyFont="1" applyFill="1" applyBorder="1"/>
    <xf numFmtId="3" fontId="12" fillId="0" borderId="1" xfId="0" applyNumberFormat="1" applyFont="1" applyBorder="1" applyAlignment="1">
      <alignment horizontal="right"/>
    </xf>
    <xf numFmtId="170" fontId="13" fillId="0" borderId="0" xfId="0" applyNumberFormat="1" applyFont="1" applyAlignment="1">
      <alignment horizontal="right"/>
    </xf>
    <xf numFmtId="0" fontId="13" fillId="26" borderId="1" xfId="0" applyFont="1" applyFill="1" applyBorder="1" applyAlignment="1">
      <alignment horizontal="right"/>
    </xf>
    <xf numFmtId="0" fontId="15" fillId="0" borderId="0" xfId="0" applyFont="1"/>
    <xf numFmtId="0" fontId="13" fillId="0" borderId="0" xfId="0" applyFont="1" applyAlignment="1">
      <alignment horizontal="center" vertical="center"/>
    </xf>
    <xf numFmtId="0" fontId="12" fillId="0" borderId="0" xfId="0" applyFont="1" applyAlignment="1">
      <alignment horizontal="left" vertical="center"/>
    </xf>
    <xf numFmtId="3" fontId="12" fillId="0" borderId="0" xfId="0" applyNumberFormat="1" applyFont="1" applyAlignment="1">
      <alignment horizontal="right"/>
    </xf>
    <xf numFmtId="3" fontId="12" fillId="0" borderId="18" xfId="0" applyNumberFormat="1" applyFont="1" applyBorder="1" applyAlignment="1">
      <alignment horizontal="right"/>
    </xf>
    <xf numFmtId="10" fontId="12" fillId="0" borderId="0" xfId="88" applyNumberFormat="1" applyFont="1" applyAlignment="1">
      <alignment horizontal="right"/>
    </xf>
    <xf numFmtId="3" fontId="12" fillId="0" borderId="0" xfId="92" applyNumberFormat="1" applyFont="1" applyAlignment="1">
      <alignment horizontal="right"/>
    </xf>
    <xf numFmtId="3" fontId="13" fillId="0" borderId="0" xfId="0" applyNumberFormat="1" applyFont="1" applyAlignment="1">
      <alignment horizontal="right"/>
    </xf>
    <xf numFmtId="168" fontId="43" fillId="0" borderId="25" xfId="62" applyNumberFormat="1" applyFont="1" applyBorder="1" applyAlignment="1">
      <alignment horizontal="center" vertical="center"/>
    </xf>
    <xf numFmtId="168" fontId="43" fillId="0" borderId="26" xfId="62" applyNumberFormat="1" applyFont="1" applyBorder="1" applyAlignment="1">
      <alignment horizontal="center" vertical="center"/>
    </xf>
    <xf numFmtId="3" fontId="13" fillId="0" borderId="31" xfId="92" applyNumberFormat="1" applyFont="1" applyBorder="1" applyAlignment="1">
      <alignment horizontal="right" vertical="center"/>
    </xf>
    <xf numFmtId="4" fontId="43" fillId="0" borderId="31" xfId="92" applyNumberFormat="1" applyFont="1" applyBorder="1" applyAlignment="1">
      <alignment horizontal="right" vertical="center"/>
    </xf>
    <xf numFmtId="3" fontId="12" fillId="0" borderId="32" xfId="92" applyNumberFormat="1" applyFont="1" applyBorder="1" applyAlignment="1">
      <alignment horizontal="right" vertical="center"/>
    </xf>
    <xf numFmtId="4" fontId="43" fillId="0" borderId="33" xfId="92" applyNumberFormat="1" applyFont="1" applyBorder="1" applyAlignment="1">
      <alignment horizontal="right" vertical="center"/>
    </xf>
    <xf numFmtId="4" fontId="43" fillId="0" borderId="34" xfId="92" applyNumberFormat="1" applyFont="1" applyBorder="1" applyAlignment="1">
      <alignment horizontal="right" vertical="center"/>
    </xf>
    <xf numFmtId="3" fontId="12" fillId="0" borderId="35" xfId="92" applyNumberFormat="1" applyFont="1" applyBorder="1" applyAlignment="1">
      <alignment horizontal="right" vertical="center"/>
    </xf>
    <xf numFmtId="4" fontId="43" fillId="0" borderId="0" xfId="92" applyNumberFormat="1" applyFont="1" applyAlignment="1">
      <alignment horizontal="right" vertical="center"/>
    </xf>
    <xf numFmtId="10" fontId="13" fillId="0" borderId="37" xfId="89" applyNumberFormat="1" applyFont="1" applyBorder="1" applyAlignment="1">
      <alignment horizontal="right" vertical="center"/>
    </xf>
    <xf numFmtId="4" fontId="43" fillId="0" borderId="37" xfId="92" applyNumberFormat="1" applyFont="1" applyBorder="1" applyAlignment="1">
      <alignment horizontal="right" vertical="center"/>
    </xf>
    <xf numFmtId="10" fontId="12" fillId="0" borderId="38" xfId="89" applyNumberFormat="1" applyFont="1" applyBorder="1" applyAlignment="1">
      <alignment horizontal="right" vertical="center"/>
    </xf>
    <xf numFmtId="4" fontId="43" fillId="0" borderId="39" xfId="92" applyNumberFormat="1" applyFont="1" applyBorder="1" applyAlignment="1">
      <alignment horizontal="right" vertical="center"/>
    </xf>
    <xf numFmtId="4" fontId="43" fillId="0" borderId="40" xfId="92" applyNumberFormat="1" applyFont="1" applyBorder="1" applyAlignment="1">
      <alignment horizontal="right" vertical="center"/>
    </xf>
    <xf numFmtId="10" fontId="12" fillId="0" borderId="0" xfId="89" applyNumberFormat="1" applyFont="1" applyAlignment="1">
      <alignment horizontal="right" vertical="center"/>
    </xf>
    <xf numFmtId="3" fontId="12" fillId="0" borderId="18" xfId="0" applyNumberFormat="1" applyFont="1" applyBorder="1" applyAlignment="1">
      <alignment horizontal="left"/>
    </xf>
    <xf numFmtId="3" fontId="13" fillId="0" borderId="0" xfId="92" applyNumberFormat="1" applyFont="1" applyAlignment="1">
      <alignment horizontal="right"/>
    </xf>
    <xf numFmtId="165" fontId="12" fillId="0" borderId="0" xfId="0" applyNumberFormat="1" applyFont="1"/>
    <xf numFmtId="165" fontId="13" fillId="0" borderId="41" xfId="0" applyNumberFormat="1" applyFont="1" applyBorder="1"/>
    <xf numFmtId="0" fontId="13" fillId="0" borderId="16" xfId="0" applyFont="1" applyBorder="1" applyAlignment="1">
      <alignment horizontal="center"/>
    </xf>
    <xf numFmtId="0" fontId="13" fillId="0" borderId="18" xfId="0" applyFont="1" applyBorder="1" applyAlignment="1">
      <alignment horizontal="center"/>
    </xf>
    <xf numFmtId="165" fontId="13" fillId="0" borderId="16" xfId="0" applyNumberFormat="1" applyFont="1" applyBorder="1" applyAlignment="1">
      <alignment horizontal="center"/>
    </xf>
    <xf numFmtId="165" fontId="13" fillId="0" borderId="18" xfId="0" applyNumberFormat="1" applyFont="1" applyBorder="1" applyAlignment="1">
      <alignment horizontal="center"/>
    </xf>
    <xf numFmtId="9" fontId="13" fillId="0" borderId="16" xfId="88" applyFont="1" applyBorder="1" applyAlignment="1">
      <alignment horizontal="center"/>
    </xf>
    <xf numFmtId="9" fontId="13" fillId="0" borderId="18" xfId="88" applyFont="1" applyBorder="1" applyAlignment="1">
      <alignment horizontal="center"/>
    </xf>
    <xf numFmtId="0" fontId="13" fillId="0" borderId="41" xfId="0" applyFont="1" applyBorder="1" applyAlignment="1">
      <alignment horizontal="center"/>
    </xf>
    <xf numFmtId="166" fontId="13" fillId="0" borderId="16" xfId="0" applyNumberFormat="1" applyFont="1" applyBorder="1" applyAlignment="1">
      <alignment horizontal="center"/>
    </xf>
    <xf numFmtId="166" fontId="13" fillId="0" borderId="18" xfId="0" applyNumberFormat="1" applyFont="1" applyBorder="1" applyAlignment="1">
      <alignment horizontal="center"/>
    </xf>
    <xf numFmtId="3" fontId="13" fillId="0" borderId="50" xfId="61" applyNumberFormat="1" applyFont="1" applyBorder="1" applyAlignment="1">
      <alignment horizontal="center"/>
    </xf>
    <xf numFmtId="3" fontId="13" fillId="0" borderId="18" xfId="61" applyNumberFormat="1" applyFont="1" applyBorder="1" applyAlignment="1">
      <alignment horizontal="center"/>
    </xf>
    <xf numFmtId="1" fontId="13" fillId="0" borderId="51" xfId="0" applyNumberFormat="1" applyFont="1" applyBorder="1" applyAlignment="1">
      <alignment horizontal="center"/>
    </xf>
    <xf numFmtId="1" fontId="13" fillId="0" borderId="18" xfId="0" applyNumberFormat="1" applyFont="1" applyBorder="1" applyAlignment="1">
      <alignment horizontal="center"/>
    </xf>
    <xf numFmtId="166" fontId="40" fillId="0" borderId="52" xfId="0" applyNumberFormat="1" applyFont="1" applyBorder="1" applyAlignment="1">
      <alignment horizontal="center"/>
    </xf>
    <xf numFmtId="166" fontId="40" fillId="0" borderId="0" xfId="0" applyNumberFormat="1" applyFont="1" applyAlignment="1">
      <alignment horizontal="center"/>
    </xf>
    <xf numFmtId="166" fontId="40" fillId="0" borderId="53" xfId="0" applyNumberFormat="1" applyFont="1" applyBorder="1" applyAlignment="1">
      <alignment horizontal="center"/>
    </xf>
    <xf numFmtId="166" fontId="40" fillId="0" borderId="15" xfId="0" applyNumberFormat="1" applyFont="1" applyBorder="1" applyAlignment="1">
      <alignment horizontal="center"/>
    </xf>
    <xf numFmtId="166" fontId="40" fillId="0" borderId="16" xfId="0" applyNumberFormat="1" applyFont="1" applyBorder="1" applyAlignment="1">
      <alignment horizontal="center"/>
    </xf>
    <xf numFmtId="165" fontId="12" fillId="0" borderId="52" xfId="0" applyNumberFormat="1" applyFont="1" applyBorder="1"/>
    <xf numFmtId="165" fontId="12" fillId="0" borderId="20" xfId="0" applyNumberFormat="1" applyFont="1" applyBorder="1"/>
    <xf numFmtId="165" fontId="12" fillId="0" borderId="41" xfId="0" applyNumberFormat="1" applyFont="1" applyBorder="1"/>
    <xf numFmtId="165" fontId="12" fillId="0" borderId="21" xfId="0" applyNumberFormat="1" applyFont="1" applyBorder="1"/>
    <xf numFmtId="165" fontId="12" fillId="0" borderId="54" xfId="0" applyNumberFormat="1" applyFont="1" applyBorder="1"/>
    <xf numFmtId="165" fontId="12" fillId="0" borderId="51" xfId="0" applyNumberFormat="1" applyFont="1" applyBorder="1"/>
    <xf numFmtId="0" fontId="40" fillId="0" borderId="41" xfId="0" applyFont="1" applyBorder="1" applyAlignment="1">
      <alignment horizontal="center"/>
    </xf>
    <xf numFmtId="0" fontId="40" fillId="0" borderId="23" xfId="0" applyFont="1" applyBorder="1" applyAlignment="1">
      <alignment horizontal="center"/>
    </xf>
    <xf numFmtId="165" fontId="13" fillId="0" borderId="23" xfId="0" applyNumberFormat="1" applyFont="1" applyBorder="1"/>
    <xf numFmtId="3" fontId="12" fillId="0" borderId="0" xfId="0" applyNumberFormat="1" applyFont="1"/>
    <xf numFmtId="3" fontId="13" fillId="0" borderId="0" xfId="0" applyNumberFormat="1" applyFont="1"/>
    <xf numFmtId="3" fontId="13" fillId="0" borderId="0" xfId="61" applyNumberFormat="1" applyFont="1" applyAlignment="1">
      <alignment horizontal="right"/>
    </xf>
    <xf numFmtId="3" fontId="12" fillId="0" borderId="0" xfId="92" applyNumberFormat="1" applyFont="1"/>
    <xf numFmtId="0" fontId="13" fillId="0" borderId="27" xfId="0" applyFont="1" applyBorder="1" applyAlignment="1">
      <alignment horizontal="left" vertical="center"/>
    </xf>
    <xf numFmtId="0" fontId="13" fillId="0" borderId="27" xfId="0" applyFont="1" applyBorder="1"/>
    <xf numFmtId="0" fontId="13" fillId="26" borderId="27" xfId="0" applyFont="1" applyFill="1" applyBorder="1"/>
    <xf numFmtId="174" fontId="12" fillId="0" borderId="45" xfId="0" applyNumberFormat="1" applyFont="1" applyBorder="1" applyAlignment="1">
      <alignment horizontal="right"/>
    </xf>
    <xf numFmtId="0" fontId="13" fillId="0" borderId="1" xfId="0" applyFont="1" applyBorder="1"/>
    <xf numFmtId="174" fontId="12" fillId="0" borderId="1" xfId="0" applyNumberFormat="1" applyFont="1" applyBorder="1" applyAlignment="1">
      <alignment horizontal="right"/>
    </xf>
    <xf numFmtId="175" fontId="12" fillId="0" borderId="1" xfId="0" applyNumberFormat="1" applyFont="1" applyBorder="1"/>
    <xf numFmtId="0" fontId="12" fillId="0" borderId="1" xfId="0" applyFont="1" applyBorder="1"/>
    <xf numFmtId="175" fontId="12" fillId="0" borderId="1" xfId="0" applyNumberFormat="1" applyFont="1" applyBorder="1" applyAlignment="1">
      <alignment horizontal="right"/>
    </xf>
    <xf numFmtId="175" fontId="13" fillId="0" borderId="25" xfId="0" applyNumberFormat="1" applyFont="1" applyBorder="1"/>
    <xf numFmtId="175" fontId="12" fillId="0" borderId="25" xfId="0" applyNumberFormat="1" applyFont="1" applyBorder="1"/>
    <xf numFmtId="175" fontId="12" fillId="0" borderId="26" xfId="0" applyNumberFormat="1" applyFont="1" applyBorder="1"/>
    <xf numFmtId="0" fontId="12" fillId="0" borderId="27" xfId="0" applyFont="1" applyBorder="1"/>
    <xf numFmtId="175" fontId="12" fillId="0" borderId="45" xfId="0" applyNumberFormat="1" applyFont="1" applyBorder="1"/>
    <xf numFmtId="175" fontId="12" fillId="0" borderId="45" xfId="0" applyNumberFormat="1" applyFont="1" applyBorder="1" applyAlignment="1">
      <alignment horizontal="right"/>
    </xf>
    <xf numFmtId="0" fontId="13" fillId="28" borderId="28" xfId="0" applyFont="1" applyFill="1" applyBorder="1"/>
    <xf numFmtId="0" fontId="41" fillId="0" borderId="1" xfId="0" applyFont="1" applyBorder="1" applyAlignment="1">
      <alignment vertical="center" wrapText="1"/>
    </xf>
    <xf numFmtId="174" fontId="12" fillId="0" borderId="8" xfId="0" applyNumberFormat="1" applyFont="1" applyBorder="1" applyAlignment="1">
      <alignment horizontal="right"/>
    </xf>
    <xf numFmtId="0" fontId="13" fillId="26" borderId="24" xfId="0" applyFont="1" applyFill="1" applyBorder="1" applyAlignment="1">
      <alignment horizontal="center" vertical="center"/>
    </xf>
    <xf numFmtId="0" fontId="13" fillId="26" borderId="25" xfId="0" applyFont="1" applyFill="1" applyBorder="1" applyAlignment="1">
      <alignment horizontal="center" vertical="center" wrapText="1"/>
    </xf>
    <xf numFmtId="0" fontId="13" fillId="26" borderId="26" xfId="0" applyFont="1" applyFill="1" applyBorder="1" applyAlignment="1">
      <alignment horizontal="center" vertical="center" wrapText="1"/>
    </xf>
    <xf numFmtId="0" fontId="12" fillId="0" borderId="27" xfId="0" applyFont="1" applyBorder="1" applyAlignment="1">
      <alignment horizontal="left" vertical="center"/>
    </xf>
    <xf numFmtId="3" fontId="12" fillId="0" borderId="1" xfId="82" applyNumberFormat="1" applyFont="1" applyBorder="1"/>
    <xf numFmtId="3" fontId="13" fillId="28" borderId="25" xfId="0" applyNumberFormat="1" applyFont="1" applyFill="1" applyBorder="1"/>
    <xf numFmtId="3" fontId="13" fillId="28" borderId="25" xfId="0" applyNumberFormat="1" applyFont="1" applyFill="1" applyBorder="1" applyAlignment="1">
      <alignment horizontal="center"/>
    </xf>
    <xf numFmtId="3" fontId="13" fillId="28" borderId="26" xfId="0" applyNumberFormat="1" applyFont="1" applyFill="1" applyBorder="1"/>
    <xf numFmtId="173" fontId="13" fillId="28" borderId="25" xfId="0" applyNumberFormat="1" applyFont="1" applyFill="1" applyBorder="1"/>
    <xf numFmtId="173" fontId="13" fillId="28" borderId="26" xfId="0" applyNumberFormat="1" applyFont="1" applyFill="1" applyBorder="1"/>
    <xf numFmtId="173" fontId="13" fillId="28" borderId="25" xfId="0" applyNumberFormat="1" applyFont="1" applyFill="1" applyBorder="1" applyAlignment="1">
      <alignment horizontal="center"/>
    </xf>
    <xf numFmtId="0" fontId="12" fillId="0" borderId="28" xfId="0" applyFont="1" applyBorder="1"/>
    <xf numFmtId="0" fontId="12" fillId="0" borderId="8" xfId="0" applyFont="1" applyBorder="1"/>
    <xf numFmtId="173" fontId="12" fillId="0" borderId="1" xfId="0" applyNumberFormat="1" applyFont="1" applyBorder="1"/>
    <xf numFmtId="165" fontId="12" fillId="0" borderId="1" xfId="0" applyNumberFormat="1" applyFont="1" applyBorder="1"/>
    <xf numFmtId="165" fontId="13" fillId="0" borderId="1" xfId="0" applyNumberFormat="1" applyFont="1" applyBorder="1"/>
    <xf numFmtId="173" fontId="13" fillId="0" borderId="1" xfId="0" applyNumberFormat="1" applyFont="1" applyBorder="1"/>
    <xf numFmtId="0" fontId="12" fillId="0" borderId="45" xfId="0" applyFont="1" applyBorder="1"/>
    <xf numFmtId="0" fontId="12" fillId="0" borderId="27" xfId="0" applyFont="1" applyBorder="1" applyAlignment="1">
      <alignment horizontal="left" indent="1"/>
    </xf>
    <xf numFmtId="0" fontId="13" fillId="0" borderId="28" xfId="0" applyFont="1" applyBorder="1"/>
    <xf numFmtId="0" fontId="12" fillId="0" borderId="56" xfId="0" applyFont="1" applyBorder="1"/>
    <xf numFmtId="0" fontId="13" fillId="0" borderId="27" xfId="0" applyFont="1" applyBorder="1" applyAlignment="1">
      <alignment horizontal="left" indent="1"/>
    </xf>
    <xf numFmtId="10" fontId="13" fillId="0" borderId="1" xfId="0" applyNumberFormat="1" applyFont="1" applyBorder="1"/>
    <xf numFmtId="173" fontId="12" fillId="0" borderId="45" xfId="0" applyNumberFormat="1" applyFont="1" applyBorder="1"/>
    <xf numFmtId="175" fontId="13" fillId="0" borderId="1" xfId="0" applyNumberFormat="1" applyFont="1" applyBorder="1" applyAlignment="1">
      <alignment horizontal="right"/>
    </xf>
    <xf numFmtId="0" fontId="13" fillId="26" borderId="22" xfId="0" applyFont="1" applyFill="1" applyBorder="1" applyAlignment="1">
      <alignment horizontal="right"/>
    </xf>
    <xf numFmtId="3" fontId="13" fillId="26" borderId="24" xfId="0" applyNumberFormat="1" applyFont="1" applyFill="1" applyBorder="1" applyAlignment="1">
      <alignment horizontal="center"/>
    </xf>
    <xf numFmtId="0" fontId="40" fillId="26" borderId="25" xfId="0" applyFont="1" applyFill="1" applyBorder="1" applyAlignment="1">
      <alignment horizontal="center"/>
    </xf>
    <xf numFmtId="0" fontId="40" fillId="26" borderId="26" xfId="0" applyFont="1" applyFill="1" applyBorder="1" applyAlignment="1">
      <alignment horizontal="center"/>
    </xf>
    <xf numFmtId="3" fontId="12" fillId="0" borderId="27" xfId="0" applyNumberFormat="1" applyFont="1" applyBorder="1" applyAlignment="1">
      <alignment horizontal="right"/>
    </xf>
    <xf numFmtId="3" fontId="12" fillId="0" borderId="45" xfId="0" applyNumberFormat="1" applyFont="1" applyBorder="1" applyAlignment="1">
      <alignment horizontal="right"/>
    </xf>
    <xf numFmtId="3" fontId="13" fillId="0" borderId="27" xfId="0" applyNumberFormat="1" applyFont="1" applyBorder="1" applyAlignment="1">
      <alignment horizontal="left"/>
    </xf>
    <xf numFmtId="175" fontId="13" fillId="0" borderId="45" xfId="0" applyNumberFormat="1" applyFont="1" applyBorder="1" applyAlignment="1">
      <alignment horizontal="right"/>
    </xf>
    <xf numFmtId="3" fontId="12" fillId="0" borderId="27" xfId="0" applyNumberFormat="1" applyFont="1" applyBorder="1" applyAlignment="1">
      <alignment horizontal="left"/>
    </xf>
    <xf numFmtId="10" fontId="12" fillId="0" borderId="27" xfId="88" applyNumberFormat="1" applyFont="1" applyBorder="1" applyAlignment="1">
      <alignment horizontal="left"/>
    </xf>
    <xf numFmtId="3" fontId="12" fillId="0" borderId="28" xfId="0" applyNumberFormat="1" applyFont="1" applyBorder="1" applyAlignment="1">
      <alignment horizontal="left"/>
    </xf>
    <xf numFmtId="175" fontId="12" fillId="0" borderId="8" xfId="0" applyNumberFormat="1" applyFont="1" applyBorder="1" applyAlignment="1">
      <alignment horizontal="right"/>
    </xf>
    <xf numFmtId="175" fontId="12" fillId="0" borderId="56" xfId="0" applyNumberFormat="1" applyFont="1" applyBorder="1" applyAlignment="1">
      <alignment horizontal="right"/>
    </xf>
    <xf numFmtId="1" fontId="42" fillId="24" borderId="24" xfId="0" applyNumberFormat="1" applyFont="1" applyFill="1" applyBorder="1" applyAlignment="1">
      <alignment horizontal="left"/>
    </xf>
    <xf numFmtId="3" fontId="13" fillId="0" borderId="28" xfId="0" applyNumberFormat="1" applyFont="1" applyBorder="1" applyAlignment="1">
      <alignment horizontal="left"/>
    </xf>
    <xf numFmtId="0" fontId="13" fillId="0" borderId="24" xfId="0" applyFont="1" applyBorder="1" applyAlignment="1">
      <alignment wrapText="1"/>
    </xf>
    <xf numFmtId="174" fontId="12" fillId="0" borderId="26" xfId="0" applyNumberFormat="1" applyFont="1" applyBorder="1" applyAlignment="1">
      <alignment horizontal="right"/>
    </xf>
    <xf numFmtId="0" fontId="13" fillId="0" borderId="27" xfId="0" applyFont="1" applyBorder="1" applyAlignment="1">
      <alignment wrapText="1"/>
    </xf>
    <xf numFmtId="0" fontId="13" fillId="0" borderId="28" xfId="0" applyFont="1" applyBorder="1" applyAlignment="1">
      <alignment wrapText="1"/>
    </xf>
    <xf numFmtId="0" fontId="12" fillId="0" borderId="28" xfId="0" applyFont="1" applyBorder="1" applyAlignment="1">
      <alignment wrapText="1"/>
    </xf>
    <xf numFmtId="9" fontId="12" fillId="0" borderId="8" xfId="0" applyNumberFormat="1" applyFont="1" applyBorder="1" applyAlignment="1">
      <alignment horizontal="right" wrapText="1"/>
    </xf>
    <xf numFmtId="3" fontId="13" fillId="0" borderId="25" xfId="0" applyNumberFormat="1" applyFont="1" applyBorder="1" applyAlignment="1">
      <alignment horizontal="right" wrapText="1"/>
    </xf>
    <xf numFmtId="3" fontId="13" fillId="0" borderId="26" xfId="0" applyNumberFormat="1" applyFont="1" applyBorder="1" applyAlignment="1">
      <alignment horizontal="center" wrapText="1"/>
    </xf>
    <xf numFmtId="0" fontId="13" fillId="0" borderId="0" xfId="0" applyFont="1" applyAlignment="1">
      <alignment vertical="center" wrapText="1"/>
    </xf>
    <xf numFmtId="0" fontId="13" fillId="26" borderId="45" xfId="0" applyFont="1" applyFill="1" applyBorder="1" applyAlignment="1">
      <alignment horizontal="right"/>
    </xf>
    <xf numFmtId="0" fontId="12" fillId="0" borderId="27" xfId="0" applyFont="1" applyBorder="1" applyAlignment="1">
      <alignment wrapText="1"/>
    </xf>
    <xf numFmtId="3" fontId="13" fillId="0" borderId="0" xfId="92" applyNumberFormat="1" applyFont="1" applyAlignment="1">
      <alignment horizontal="right" vertical="center"/>
    </xf>
    <xf numFmtId="3" fontId="13" fillId="28" borderId="29" xfId="92" applyNumberFormat="1" applyFont="1" applyFill="1" applyBorder="1" applyAlignment="1">
      <alignment horizontal="left" vertical="center"/>
    </xf>
    <xf numFmtId="3" fontId="13" fillId="28" borderId="36" xfId="92" applyNumberFormat="1" applyFont="1" applyFill="1" applyBorder="1" applyAlignment="1">
      <alignment horizontal="left" vertical="center"/>
    </xf>
    <xf numFmtId="167" fontId="43" fillId="0" borderId="59" xfId="92" applyNumberFormat="1" applyFont="1" applyBorder="1" applyAlignment="1">
      <alignment horizontal="right" vertical="center"/>
    </xf>
    <xf numFmtId="3" fontId="12" fillId="0" borderId="60" xfId="92" applyNumberFormat="1" applyFont="1" applyBorder="1" applyAlignment="1">
      <alignment horizontal="right" vertical="center"/>
    </xf>
    <xf numFmtId="167" fontId="13" fillId="0" borderId="24" xfId="92" applyNumberFormat="1" applyFont="1" applyBorder="1" applyAlignment="1">
      <alignment horizontal="right" vertical="center"/>
    </xf>
    <xf numFmtId="167" fontId="13" fillId="0" borderId="25" xfId="92" applyNumberFormat="1" applyFont="1" applyBorder="1" applyAlignment="1">
      <alignment horizontal="right" vertical="center"/>
    </xf>
    <xf numFmtId="167" fontId="13" fillId="0" borderId="26" xfId="92" applyNumberFormat="1" applyFont="1" applyBorder="1" applyAlignment="1">
      <alignment horizontal="right" vertical="center"/>
    </xf>
    <xf numFmtId="3" fontId="5" fillId="0" borderId="61" xfId="92" applyNumberFormat="1" applyFont="1" applyBorder="1" applyAlignment="1">
      <alignment horizontal="left" vertical="center" wrapText="1"/>
    </xf>
    <xf numFmtId="3" fontId="8" fillId="0" borderId="13" xfId="92" applyNumberFormat="1" applyFont="1" applyBorder="1" applyAlignment="1">
      <alignment horizontal="left" vertical="center"/>
    </xf>
    <xf numFmtId="0" fontId="13" fillId="0" borderId="0" xfId="0" applyFont="1" applyAlignment="1">
      <alignment horizontal="center"/>
    </xf>
    <xf numFmtId="165" fontId="13" fillId="0" borderId="0" xfId="0" applyNumberFormat="1" applyFont="1" applyAlignment="1">
      <alignment horizontal="center"/>
    </xf>
    <xf numFmtId="9" fontId="13" fillId="0" borderId="0" xfId="88" applyFont="1" applyAlignment="1">
      <alignment horizontal="center"/>
    </xf>
    <xf numFmtId="166" fontId="13" fillId="0" borderId="0" xfId="0" applyNumberFormat="1" applyFont="1" applyAlignment="1">
      <alignment horizontal="center"/>
    </xf>
    <xf numFmtId="3" fontId="13" fillId="0" borderId="0" xfId="61" applyNumberFormat="1" applyFont="1" applyAlignment="1">
      <alignment horizontal="center"/>
    </xf>
    <xf numFmtId="1" fontId="13" fillId="0" borderId="0" xfId="0" applyNumberFormat="1" applyFont="1" applyAlignment="1">
      <alignment horizontal="center"/>
    </xf>
    <xf numFmtId="0" fontId="40" fillId="0" borderId="0" xfId="0" applyFont="1" applyAlignment="1">
      <alignment horizontal="center"/>
    </xf>
    <xf numFmtId="165" fontId="13" fillId="0" borderId="0" xfId="0" applyNumberFormat="1" applyFont="1"/>
    <xf numFmtId="175" fontId="39" fillId="0" borderId="1" xfId="0" applyNumberFormat="1" applyFont="1" applyBorder="1" applyAlignment="1">
      <alignment vertical="center" wrapText="1"/>
    </xf>
    <xf numFmtId="175" fontId="39" fillId="0" borderId="45" xfId="0" applyNumberFormat="1" applyFont="1" applyBorder="1" applyAlignment="1">
      <alignment vertical="center" wrapText="1"/>
    </xf>
    <xf numFmtId="0" fontId="40" fillId="26" borderId="17" xfId="0" applyFont="1" applyFill="1" applyBorder="1" applyAlignment="1">
      <alignment horizontal="center"/>
    </xf>
    <xf numFmtId="0" fontId="40" fillId="26" borderId="64" xfId="0" applyFont="1" applyFill="1" applyBorder="1" applyAlignment="1">
      <alignment horizontal="center"/>
    </xf>
    <xf numFmtId="10" fontId="43" fillId="0" borderId="25" xfId="92" applyNumberFormat="1" applyFont="1" applyBorder="1" applyAlignment="1">
      <alignment horizontal="right" vertical="center"/>
    </xf>
    <xf numFmtId="10" fontId="43" fillId="0" borderId="26" xfId="92" applyNumberFormat="1" applyFont="1" applyBorder="1" applyAlignment="1">
      <alignment horizontal="right" vertical="center"/>
    </xf>
    <xf numFmtId="175" fontId="43" fillId="0" borderId="20" xfId="92" applyNumberFormat="1" applyFont="1" applyBorder="1" applyAlignment="1">
      <alignment horizontal="right" vertical="center"/>
    </xf>
    <xf numFmtId="175" fontId="43" fillId="0" borderId="43" xfId="92" applyNumberFormat="1" applyFont="1" applyBorder="1" applyAlignment="1">
      <alignment horizontal="right" vertical="center"/>
    </xf>
    <xf numFmtId="3" fontId="12" fillId="0" borderId="47" xfId="92" applyNumberFormat="1" applyFont="1" applyBorder="1" applyAlignment="1">
      <alignment horizontal="left" vertical="center"/>
    </xf>
    <xf numFmtId="3" fontId="12" fillId="0" borderId="46" xfId="92" applyNumberFormat="1" applyFont="1" applyBorder="1" applyAlignment="1">
      <alignment horizontal="left" vertical="center"/>
    </xf>
    <xf numFmtId="3" fontId="12" fillId="0" borderId="57" xfId="92" applyNumberFormat="1" applyFont="1" applyBorder="1" applyAlignment="1">
      <alignment horizontal="left" vertical="center"/>
    </xf>
    <xf numFmtId="3" fontId="12" fillId="0" borderId="18" xfId="92" applyNumberFormat="1" applyFont="1" applyBorder="1" applyAlignment="1">
      <alignment horizontal="left" vertical="center"/>
    </xf>
    <xf numFmtId="3" fontId="13" fillId="0" borderId="46" xfId="92" applyNumberFormat="1" applyFont="1" applyBorder="1" applyAlignment="1">
      <alignment horizontal="left" vertical="center"/>
    </xf>
    <xf numFmtId="168" fontId="43" fillId="0" borderId="24" xfId="62" applyNumberFormat="1" applyFont="1" applyBorder="1" applyAlignment="1">
      <alignment horizontal="center" vertical="center"/>
    </xf>
    <xf numFmtId="0" fontId="40" fillId="26" borderId="63" xfId="0" applyFont="1" applyFill="1" applyBorder="1" applyAlignment="1">
      <alignment horizontal="center"/>
    </xf>
    <xf numFmtId="10" fontId="43" fillId="0" borderId="24" xfId="92" applyNumberFormat="1" applyFont="1" applyBorder="1" applyAlignment="1">
      <alignment horizontal="right" vertical="center"/>
    </xf>
    <xf numFmtId="175" fontId="12" fillId="0" borderId="42" xfId="0" applyNumberFormat="1" applyFont="1" applyBorder="1" applyAlignment="1">
      <alignment horizontal="right"/>
    </xf>
    <xf numFmtId="0" fontId="13" fillId="26" borderId="45" xfId="0" applyFont="1" applyFill="1" applyBorder="1"/>
    <xf numFmtId="172" fontId="12" fillId="0" borderId="8" xfId="0" applyNumberFormat="1" applyFont="1" applyBorder="1"/>
    <xf numFmtId="0" fontId="14" fillId="27" borderId="24" xfId="0" applyFont="1" applyFill="1" applyBorder="1" applyAlignment="1">
      <alignment horizontal="center" vertical="center"/>
    </xf>
    <xf numFmtId="0" fontId="14" fillId="27" borderId="25" xfId="0" applyFont="1" applyFill="1" applyBorder="1" applyAlignment="1">
      <alignment horizontal="center" vertical="center"/>
    </xf>
    <xf numFmtId="0" fontId="14" fillId="27" borderId="26" xfId="0" applyFont="1" applyFill="1" applyBorder="1" applyAlignment="1">
      <alignment horizontal="center" vertical="center"/>
    </xf>
    <xf numFmtId="0" fontId="13" fillId="26" borderId="14" xfId="0" applyFont="1" applyFill="1" applyBorder="1" applyAlignment="1">
      <alignment horizontal="right" vertical="center"/>
    </xf>
    <xf numFmtId="172" fontId="12" fillId="0" borderId="1" xfId="0" applyNumberFormat="1" applyFont="1" applyBorder="1" applyAlignment="1">
      <alignment horizontal="right"/>
    </xf>
    <xf numFmtId="174" fontId="12" fillId="30" borderId="45" xfId="0" applyNumberFormat="1" applyFont="1" applyFill="1" applyBorder="1" applyAlignment="1" applyProtection="1">
      <alignment horizontal="right"/>
      <protection hidden="1"/>
    </xf>
    <xf numFmtId="174" fontId="13" fillId="30" borderId="56" xfId="0" applyNumberFormat="1" applyFont="1" applyFill="1" applyBorder="1" applyAlignment="1" applyProtection="1">
      <alignment horizontal="right"/>
      <protection hidden="1"/>
    </xf>
    <xf numFmtId="174" fontId="12" fillId="30" borderId="1" xfId="0" applyNumberFormat="1" applyFont="1" applyFill="1" applyBorder="1" applyAlignment="1" applyProtection="1">
      <alignment horizontal="right"/>
      <protection hidden="1"/>
    </xf>
    <xf numFmtId="174" fontId="13" fillId="30" borderId="8" xfId="0" applyNumberFormat="1" applyFont="1" applyFill="1" applyBorder="1" applyAlignment="1" applyProtection="1">
      <alignment horizontal="right"/>
      <protection hidden="1"/>
    </xf>
    <xf numFmtId="175" fontId="13" fillId="30" borderId="1" xfId="0" applyNumberFormat="1" applyFont="1" applyFill="1" applyBorder="1" applyAlignment="1" applyProtection="1">
      <alignment horizontal="right"/>
      <protection hidden="1"/>
    </xf>
    <xf numFmtId="175" fontId="13" fillId="30" borderId="45" xfId="0" applyNumberFormat="1" applyFont="1" applyFill="1" applyBorder="1" applyAlignment="1" applyProtection="1">
      <alignment horizontal="right"/>
      <protection hidden="1"/>
    </xf>
    <xf numFmtId="175" fontId="12" fillId="30" borderId="1" xfId="0" applyNumberFormat="1" applyFont="1" applyFill="1" applyBorder="1" applyAlignment="1">
      <alignment horizontal="right"/>
    </xf>
    <xf numFmtId="175" fontId="12" fillId="30" borderId="45" xfId="0" applyNumberFormat="1" applyFont="1" applyFill="1" applyBorder="1" applyAlignment="1">
      <alignment horizontal="right"/>
    </xf>
    <xf numFmtId="175" fontId="12" fillId="30" borderId="1" xfId="0" applyNumberFormat="1" applyFont="1" applyFill="1" applyBorder="1" applyAlignment="1" applyProtection="1">
      <alignment horizontal="right"/>
      <protection hidden="1"/>
    </xf>
    <xf numFmtId="175" fontId="12" fillId="30" borderId="45" xfId="0" applyNumberFormat="1" applyFont="1" applyFill="1" applyBorder="1" applyAlignment="1" applyProtection="1">
      <alignment horizontal="right"/>
      <protection hidden="1"/>
    </xf>
    <xf numFmtId="10" fontId="13" fillId="28" borderId="8" xfId="0" applyNumberFormat="1" applyFont="1" applyFill="1" applyBorder="1"/>
    <xf numFmtId="10" fontId="13" fillId="28" borderId="56" xfId="0" applyNumberFormat="1" applyFont="1" applyFill="1" applyBorder="1"/>
    <xf numFmtId="3" fontId="13" fillId="30" borderId="8" xfId="0" applyNumberFormat="1" applyFont="1" applyFill="1" applyBorder="1" applyProtection="1">
      <protection hidden="1"/>
    </xf>
    <xf numFmtId="3" fontId="13" fillId="30" borderId="56" xfId="0" applyNumberFormat="1" applyFont="1" applyFill="1" applyBorder="1" applyProtection="1">
      <protection hidden="1"/>
    </xf>
    <xf numFmtId="175" fontId="12" fillId="30" borderId="8" xfId="0" applyNumberFormat="1" applyFont="1" applyFill="1" applyBorder="1" applyAlignment="1" applyProtection="1">
      <alignment horizontal="right"/>
      <protection hidden="1"/>
    </xf>
    <xf numFmtId="175" fontId="12" fillId="30" borderId="56" xfId="0" applyNumberFormat="1" applyFont="1" applyFill="1" applyBorder="1" applyAlignment="1" applyProtection="1">
      <alignment horizontal="right"/>
      <protection hidden="1"/>
    </xf>
    <xf numFmtId="175" fontId="12" fillId="30" borderId="1" xfId="0" applyNumberFormat="1" applyFont="1" applyFill="1" applyBorder="1" applyProtection="1">
      <protection hidden="1"/>
    </xf>
    <xf numFmtId="175" fontId="12" fillId="30" borderId="45" xfId="0" applyNumberFormat="1" applyFont="1" applyFill="1" applyBorder="1" applyProtection="1">
      <protection hidden="1"/>
    </xf>
    <xf numFmtId="175" fontId="13" fillId="30" borderId="8" xfId="0" applyNumberFormat="1" applyFont="1" applyFill="1" applyBorder="1" applyAlignment="1" applyProtection="1">
      <alignment horizontal="right"/>
      <protection hidden="1"/>
    </xf>
    <xf numFmtId="175" fontId="13" fillId="30" borderId="56" xfId="0" applyNumberFormat="1" applyFont="1" applyFill="1" applyBorder="1" applyAlignment="1" applyProtection="1">
      <alignment horizontal="right"/>
      <protection hidden="1"/>
    </xf>
    <xf numFmtId="37" fontId="12" fillId="0" borderId="1" xfId="82" applyFont="1" applyBorder="1"/>
    <xf numFmtId="0" fontId="13" fillId="28" borderId="8" xfId="0" applyFont="1" applyFill="1" applyBorder="1"/>
    <xf numFmtId="0" fontId="13" fillId="28" borderId="25" xfId="0" applyFont="1" applyFill="1" applyBorder="1"/>
    <xf numFmtId="37" fontId="12" fillId="0" borderId="8" xfId="82" applyFont="1" applyBorder="1"/>
    <xf numFmtId="3" fontId="12" fillId="31" borderId="1" xfId="0" applyNumberFormat="1" applyFont="1" applyFill="1" applyBorder="1" applyProtection="1">
      <protection hidden="1"/>
    </xf>
    <xf numFmtId="3" fontId="12" fillId="31" borderId="45" xfId="0" applyNumberFormat="1" applyFont="1" applyFill="1" applyBorder="1" applyProtection="1">
      <protection hidden="1"/>
    </xf>
    <xf numFmtId="175" fontId="13" fillId="0" borderId="1" xfId="0" applyNumberFormat="1" applyFont="1" applyBorder="1"/>
    <xf numFmtId="0" fontId="13" fillId="28" borderId="24" xfId="0" applyFont="1" applyFill="1" applyBorder="1" applyAlignment="1">
      <alignment horizontal="left"/>
    </xf>
    <xf numFmtId="0" fontId="13" fillId="28" borderId="25" xfId="0" applyFont="1" applyFill="1" applyBorder="1" applyAlignment="1">
      <alignment horizontal="left"/>
    </xf>
    <xf numFmtId="0" fontId="13" fillId="28" borderId="26" xfId="0" applyFont="1" applyFill="1" applyBorder="1"/>
    <xf numFmtId="0" fontId="13" fillId="0" borderId="28" xfId="0" applyFont="1" applyBorder="1" applyAlignment="1">
      <alignment horizontal="left" indent="1"/>
    </xf>
    <xf numFmtId="10" fontId="13" fillId="0" borderId="8" xfId="0" applyNumberFormat="1" applyFont="1" applyBorder="1"/>
    <xf numFmtId="9" fontId="12" fillId="30" borderId="1" xfId="88" applyFont="1" applyFill="1" applyBorder="1" applyAlignment="1" applyProtection="1">
      <alignment horizontal="right"/>
      <protection hidden="1"/>
    </xf>
    <xf numFmtId="9" fontId="12" fillId="30" borderId="45" xfId="88" applyFont="1" applyFill="1" applyBorder="1" applyAlignment="1" applyProtection="1">
      <alignment horizontal="right"/>
      <protection hidden="1"/>
    </xf>
    <xf numFmtId="4" fontId="43" fillId="30" borderId="27" xfId="92" applyNumberFormat="1" applyFont="1" applyFill="1" applyBorder="1" applyAlignment="1" applyProtection="1">
      <alignment horizontal="right" vertical="center"/>
      <protection hidden="1"/>
    </xf>
    <xf numFmtId="4" fontId="43" fillId="30" borderId="1" xfId="92" applyNumberFormat="1" applyFont="1" applyFill="1" applyBorder="1" applyAlignment="1" applyProtection="1">
      <alignment horizontal="right" vertical="center"/>
      <protection hidden="1"/>
    </xf>
    <xf numFmtId="4" fontId="43" fillId="30" borderId="45" xfId="92" applyNumberFormat="1" applyFont="1" applyFill="1" applyBorder="1" applyAlignment="1" applyProtection="1">
      <alignment horizontal="right" vertical="center"/>
      <protection hidden="1"/>
    </xf>
    <xf numFmtId="175" fontId="12" fillId="30" borderId="27" xfId="0" applyNumberFormat="1" applyFont="1" applyFill="1" applyBorder="1" applyAlignment="1" applyProtection="1">
      <alignment horizontal="right"/>
      <protection hidden="1"/>
    </xf>
    <xf numFmtId="175" fontId="12" fillId="30" borderId="28" xfId="0" applyNumberFormat="1" applyFont="1" applyFill="1" applyBorder="1" applyAlignment="1" applyProtection="1">
      <alignment horizontal="right"/>
      <protection hidden="1"/>
    </xf>
    <xf numFmtId="175" fontId="12" fillId="30" borderId="24" xfId="92" applyNumberFormat="1" applyFont="1" applyFill="1" applyBorder="1" applyAlignment="1" applyProtection="1">
      <alignment horizontal="right" vertical="center"/>
      <protection hidden="1"/>
    </xf>
    <xf numFmtId="175" fontId="12" fillId="30" borderId="25" xfId="0" applyNumberFormat="1" applyFont="1" applyFill="1" applyBorder="1" applyAlignment="1" applyProtection="1">
      <alignment horizontal="right"/>
      <protection hidden="1"/>
    </xf>
    <xf numFmtId="175" fontId="12" fillId="30" borderId="26" xfId="0" applyNumberFormat="1" applyFont="1" applyFill="1" applyBorder="1" applyAlignment="1" applyProtection="1">
      <alignment horizontal="right"/>
      <protection hidden="1"/>
    </xf>
    <xf numFmtId="175" fontId="43" fillId="30" borderId="27" xfId="92" applyNumberFormat="1" applyFont="1" applyFill="1" applyBorder="1" applyAlignment="1" applyProtection="1">
      <alignment horizontal="right" vertical="center"/>
      <protection hidden="1"/>
    </xf>
    <xf numFmtId="175" fontId="13" fillId="30" borderId="27" xfId="92" applyNumberFormat="1" applyFont="1" applyFill="1" applyBorder="1" applyAlignment="1" applyProtection="1">
      <alignment horizontal="right" vertical="center"/>
      <protection hidden="1"/>
    </xf>
    <xf numFmtId="175" fontId="43" fillId="30" borderId="28" xfId="92" applyNumberFormat="1" applyFont="1" applyFill="1" applyBorder="1" applyAlignment="1" applyProtection="1">
      <alignment horizontal="right" vertical="center"/>
      <protection hidden="1"/>
    </xf>
    <xf numFmtId="175" fontId="13" fillId="28" borderId="30" xfId="92" applyNumberFormat="1" applyFont="1" applyFill="1" applyBorder="1" applyAlignment="1" applyProtection="1">
      <alignment horizontal="right" vertical="center"/>
      <protection hidden="1"/>
    </xf>
    <xf numFmtId="10" fontId="13" fillId="28" borderId="44" xfId="89" applyNumberFormat="1" applyFont="1" applyFill="1" applyBorder="1" applyAlignment="1" applyProtection="1">
      <alignment horizontal="right" vertical="center"/>
      <protection hidden="1"/>
    </xf>
    <xf numFmtId="3" fontId="13" fillId="32" borderId="28" xfId="92" applyNumberFormat="1" applyFont="1" applyFill="1" applyBorder="1" applyAlignment="1" applyProtection="1">
      <alignment horizontal="right" vertical="center"/>
      <protection hidden="1"/>
    </xf>
    <xf numFmtId="3" fontId="13" fillId="32" borderId="8" xfId="92" applyNumberFormat="1" applyFont="1" applyFill="1" applyBorder="1" applyAlignment="1" applyProtection="1">
      <alignment horizontal="right" vertical="center"/>
      <protection hidden="1"/>
    </xf>
    <xf numFmtId="0" fontId="12" fillId="0" borderId="1" xfId="0" applyFont="1" applyBorder="1" applyAlignment="1">
      <alignment horizontal="right"/>
    </xf>
    <xf numFmtId="0" fontId="13" fillId="0" borderId="1" xfId="0" applyFont="1" applyBorder="1" applyAlignment="1">
      <alignment horizontal="right"/>
    </xf>
    <xf numFmtId="0" fontId="12" fillId="0" borderId="27" xfId="0" applyFont="1" applyBorder="1" applyAlignment="1">
      <alignment horizontal="right"/>
    </xf>
    <xf numFmtId="0" fontId="39" fillId="0" borderId="1" xfId="0" applyFont="1" applyBorder="1" applyAlignment="1">
      <alignment horizontal="center" vertical="center" wrapText="1"/>
    </xf>
    <xf numFmtId="175" fontId="41" fillId="0" borderId="1" xfId="0" applyNumberFormat="1" applyFont="1" applyBorder="1" applyAlignment="1">
      <alignment vertical="center" wrapText="1"/>
    </xf>
    <xf numFmtId="9" fontId="41" fillId="0" borderId="1" xfId="0" applyNumberFormat="1" applyFont="1" applyBorder="1" applyAlignment="1">
      <alignment vertical="center" wrapText="1"/>
    </xf>
    <xf numFmtId="175" fontId="13" fillId="30" borderId="8" xfId="0" applyNumberFormat="1" applyFont="1" applyFill="1" applyBorder="1" applyProtection="1">
      <protection hidden="1"/>
    </xf>
    <xf numFmtId="175" fontId="13" fillId="30" borderId="56" xfId="0" applyNumberFormat="1" applyFont="1" applyFill="1" applyBorder="1" applyProtection="1">
      <protection hidden="1"/>
    </xf>
    <xf numFmtId="175" fontId="13" fillId="30" borderId="45" xfId="0" applyNumberFormat="1" applyFont="1" applyFill="1" applyBorder="1" applyProtection="1">
      <protection hidden="1"/>
    </xf>
    <xf numFmtId="0" fontId="13" fillId="26" borderId="65" xfId="0" applyFont="1" applyFill="1" applyBorder="1" applyAlignment="1">
      <alignment horizontal="left"/>
    </xf>
    <xf numFmtId="3" fontId="13" fillId="0" borderId="26" xfId="0" applyNumberFormat="1" applyFont="1" applyBorder="1" applyAlignment="1">
      <alignment wrapText="1"/>
    </xf>
    <xf numFmtId="9" fontId="12" fillId="0" borderId="56" xfId="0" applyNumberFormat="1" applyFont="1" applyBorder="1" applyAlignment="1">
      <alignment wrapText="1"/>
    </xf>
    <xf numFmtId="0" fontId="13" fillId="28" borderId="26" xfId="0" applyFont="1" applyFill="1" applyBorder="1" applyAlignment="1">
      <alignment horizontal="center" vertical="center" wrapText="1"/>
    </xf>
    <xf numFmtId="0" fontId="13" fillId="28" borderId="24" xfId="0" applyFont="1" applyFill="1" applyBorder="1"/>
    <xf numFmtId="3" fontId="13" fillId="0" borderId="56" xfId="92" applyNumberFormat="1" applyFont="1" applyBorder="1" applyAlignment="1">
      <alignment horizontal="right"/>
    </xf>
    <xf numFmtId="0" fontId="11" fillId="28" borderId="0" xfId="0" applyFont="1" applyFill="1" applyAlignment="1">
      <alignment horizontal="center" vertical="center"/>
    </xf>
    <xf numFmtId="0" fontId="14" fillId="0" borderId="0" xfId="0" applyFont="1" applyAlignment="1">
      <alignment horizontal="center"/>
    </xf>
    <xf numFmtId="0" fontId="14" fillId="0" borderId="54" xfId="0" applyFont="1" applyBorder="1" applyAlignment="1">
      <alignment horizontal="center"/>
    </xf>
    <xf numFmtId="0" fontId="14" fillId="0" borderId="14" xfId="0" applyFont="1" applyBorder="1" applyAlignment="1">
      <alignment horizontal="left"/>
    </xf>
    <xf numFmtId="0" fontId="14" fillId="0" borderId="15" xfId="0" applyFont="1" applyBorder="1" applyAlignment="1">
      <alignment horizontal="left"/>
    </xf>
    <xf numFmtId="0" fontId="14" fillId="0" borderId="16" xfId="0" applyFont="1" applyBorder="1" applyAlignment="1">
      <alignment horizontal="left"/>
    </xf>
    <xf numFmtId="0" fontId="14" fillId="0" borderId="14"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xf>
    <xf numFmtId="0" fontId="14" fillId="0" borderId="14" xfId="0" applyFont="1" applyBorder="1" applyAlignment="1">
      <alignment horizontal="center" wrapText="1"/>
    </xf>
    <xf numFmtId="0" fontId="14" fillId="0" borderId="15" xfId="0" applyFont="1" applyBorder="1" applyAlignment="1">
      <alignment horizontal="center" wrapText="1"/>
    </xf>
    <xf numFmtId="0" fontId="14" fillId="0" borderId="16" xfId="0" applyFont="1" applyBorder="1" applyAlignment="1">
      <alignment horizontal="center" wrapText="1"/>
    </xf>
    <xf numFmtId="0" fontId="12" fillId="0" borderId="46" xfId="0" applyFont="1" applyBorder="1" applyAlignment="1">
      <alignment horizontal="center"/>
    </xf>
    <xf numFmtId="0" fontId="12" fillId="0" borderId="58" xfId="0" applyFont="1" applyBorder="1" applyAlignment="1">
      <alignment horizontal="center"/>
    </xf>
    <xf numFmtId="0" fontId="11" fillId="0" borderId="0" xfId="0" applyFont="1" applyAlignment="1">
      <alignment horizontal="center" vertical="center"/>
    </xf>
    <xf numFmtId="0" fontId="14" fillId="27" borderId="24" xfId="0" applyFont="1" applyFill="1" applyBorder="1" applyAlignment="1">
      <alignment horizontal="center" vertical="center"/>
    </xf>
    <xf numFmtId="0" fontId="14" fillId="27" borderId="25" xfId="0" applyFont="1" applyFill="1" applyBorder="1" applyAlignment="1">
      <alignment horizontal="center" vertical="center"/>
    </xf>
    <xf numFmtId="0" fontId="14" fillId="27" borderId="26" xfId="0" applyFont="1" applyFill="1" applyBorder="1" applyAlignment="1">
      <alignment horizontal="center" vertical="center"/>
    </xf>
    <xf numFmtId="0" fontId="44" fillId="28" borderId="14" xfId="0" applyFont="1" applyFill="1" applyBorder="1" applyAlignment="1">
      <alignment horizontal="center" vertical="center"/>
    </xf>
    <xf numFmtId="0" fontId="44" fillId="28" borderId="15" xfId="0" applyFont="1" applyFill="1" applyBorder="1" applyAlignment="1">
      <alignment horizontal="center" vertical="center"/>
    </xf>
    <xf numFmtId="0" fontId="44" fillId="28" borderId="16" xfId="0" applyFont="1" applyFill="1" applyBorder="1" applyAlignment="1">
      <alignment horizontal="center" vertical="center"/>
    </xf>
    <xf numFmtId="0" fontId="13" fillId="0" borderId="19" xfId="0" applyFont="1" applyBorder="1" applyAlignment="1">
      <alignment horizontal="center" vertical="center"/>
    </xf>
    <xf numFmtId="0" fontId="13" fillId="0" borderId="54" xfId="0" applyFont="1" applyBorder="1" applyAlignment="1">
      <alignment horizontal="center" vertical="center"/>
    </xf>
    <xf numFmtId="0" fontId="41" fillId="0" borderId="1" xfId="0" applyFont="1" applyBorder="1" applyAlignment="1">
      <alignment horizontal="left" vertical="center" wrapText="1"/>
    </xf>
    <xf numFmtId="0" fontId="44" fillId="0" borderId="0" xfId="0" applyFont="1" applyAlignment="1">
      <alignment horizontal="center"/>
    </xf>
    <xf numFmtId="0" fontId="39" fillId="0" borderId="27" xfId="0" applyFont="1" applyBorder="1" applyAlignment="1">
      <alignment horizontal="left" vertical="center" wrapText="1"/>
    </xf>
    <xf numFmtId="0" fontId="39" fillId="0" borderId="1" xfId="0" applyFont="1" applyBorder="1" applyAlignment="1">
      <alignment horizontal="left" vertical="center" wrapText="1"/>
    </xf>
    <xf numFmtId="0" fontId="39" fillId="28" borderId="27" xfId="0" applyFont="1" applyFill="1" applyBorder="1" applyAlignment="1">
      <alignment horizontal="left" vertical="center" wrapText="1"/>
    </xf>
    <xf numFmtId="0" fontId="39" fillId="28" borderId="1" xfId="0" applyFont="1" applyFill="1" applyBorder="1" applyAlignment="1">
      <alignment horizontal="left" vertical="center" wrapText="1"/>
    </xf>
    <xf numFmtId="0" fontId="13" fillId="0" borderId="8" xfId="0" applyFont="1" applyBorder="1" applyAlignment="1">
      <alignment horizontal="left"/>
    </xf>
    <xf numFmtId="0" fontId="39" fillId="28" borderId="24" xfId="0" applyFont="1" applyFill="1" applyBorder="1" applyAlignment="1">
      <alignment horizontal="left" vertical="center" wrapText="1"/>
    </xf>
    <xf numFmtId="0" fontId="39" fillId="28" borderId="25" xfId="0" applyFont="1" applyFill="1" applyBorder="1" applyAlignment="1">
      <alignment horizontal="left" vertical="center" wrapText="1"/>
    </xf>
    <xf numFmtId="0" fontId="39" fillId="28" borderId="26" xfId="0" applyFont="1" applyFill="1" applyBorder="1" applyAlignment="1">
      <alignment horizontal="left" vertical="center" wrapText="1"/>
    </xf>
    <xf numFmtId="0" fontId="13" fillId="0" borderId="24" xfId="0" applyFont="1" applyBorder="1" applyAlignment="1">
      <alignment horizontal="left"/>
    </xf>
    <xf numFmtId="0" fontId="13" fillId="0" borderId="25" xfId="0" applyFont="1" applyBorder="1" applyAlignment="1">
      <alignment horizontal="left"/>
    </xf>
    <xf numFmtId="0" fontId="13" fillId="28" borderId="28" xfId="0" applyFont="1" applyFill="1" applyBorder="1" applyAlignment="1">
      <alignment horizontal="left"/>
    </xf>
    <xf numFmtId="0" fontId="13" fillId="28" borderId="8" xfId="0" applyFont="1" applyFill="1" applyBorder="1" applyAlignment="1">
      <alignment horizontal="left"/>
    </xf>
    <xf numFmtId="0" fontId="12" fillId="0" borderId="42" xfId="0" applyFont="1" applyBorder="1" applyAlignment="1">
      <alignment horizontal="left"/>
    </xf>
    <xf numFmtId="0" fontId="12" fillId="0" borderId="20" xfId="0" applyFont="1" applyBorder="1" applyAlignment="1">
      <alignment horizontal="left"/>
    </xf>
    <xf numFmtId="0" fontId="12" fillId="0" borderId="43" xfId="0" applyFont="1" applyBorder="1" applyAlignment="1">
      <alignment horizontal="left"/>
    </xf>
    <xf numFmtId="0" fontId="12" fillId="0" borderId="42" xfId="0" applyFont="1" applyBorder="1" applyAlignment="1">
      <alignment horizontal="center"/>
    </xf>
    <xf numFmtId="0" fontId="12" fillId="0" borderId="20" xfId="0" applyFont="1" applyBorder="1" applyAlignment="1">
      <alignment horizontal="center"/>
    </xf>
    <xf numFmtId="0" fontId="12" fillId="0" borderId="43" xfId="0" applyFont="1" applyBorder="1" applyAlignment="1">
      <alignment horizontal="center"/>
    </xf>
    <xf numFmtId="0" fontId="13" fillId="0" borderId="27" xfId="0" applyFont="1" applyBorder="1" applyAlignment="1">
      <alignment horizontal="left"/>
    </xf>
    <xf numFmtId="0" fontId="13" fillId="0" borderId="1" xfId="0" applyFont="1" applyBorder="1" applyAlignment="1">
      <alignment horizontal="left"/>
    </xf>
    <xf numFmtId="0" fontId="13" fillId="28" borderId="24" xfId="0" applyFont="1" applyFill="1" applyBorder="1" applyAlignment="1">
      <alignment horizontal="left"/>
    </xf>
    <xf numFmtId="0" fontId="13" fillId="28" borderId="25" xfId="0" applyFont="1" applyFill="1" applyBorder="1" applyAlignment="1">
      <alignment horizontal="left"/>
    </xf>
    <xf numFmtId="0" fontId="13" fillId="28" borderId="24" xfId="0" applyFont="1" applyFill="1" applyBorder="1" applyAlignment="1">
      <alignment horizontal="center"/>
    </xf>
    <xf numFmtId="0" fontId="13" fillId="28" borderId="25" xfId="0" applyFont="1" applyFill="1" applyBorder="1" applyAlignment="1">
      <alignment horizontal="center"/>
    </xf>
    <xf numFmtId="0" fontId="13" fillId="26" borderId="24" xfId="0" applyFont="1" applyFill="1" applyBorder="1" applyAlignment="1">
      <alignment horizontal="center"/>
    </xf>
    <xf numFmtId="0" fontId="13" fillId="26" borderId="25" xfId="0" applyFont="1" applyFill="1" applyBorder="1" applyAlignment="1">
      <alignment horizontal="center"/>
    </xf>
    <xf numFmtId="0" fontId="13" fillId="28" borderId="47" xfId="0" applyFont="1" applyFill="1" applyBorder="1" applyAlignment="1">
      <alignment horizontal="left"/>
    </xf>
    <xf numFmtId="0" fontId="13" fillId="28" borderId="48" xfId="0" applyFont="1" applyFill="1" applyBorder="1" applyAlignment="1">
      <alignment horizontal="left"/>
    </xf>
    <xf numFmtId="0" fontId="13" fillId="28" borderId="49" xfId="0" applyFont="1" applyFill="1" applyBorder="1" applyAlignment="1">
      <alignment horizontal="left"/>
    </xf>
    <xf numFmtId="3" fontId="13" fillId="0" borderId="47" xfId="92" applyNumberFormat="1" applyFont="1" applyBorder="1" applyAlignment="1">
      <alignment horizontal="left" vertical="center"/>
    </xf>
    <xf numFmtId="3" fontId="13" fillId="0" borderId="55" xfId="92" applyNumberFormat="1" applyFont="1" applyBorder="1" applyAlignment="1">
      <alignment horizontal="left" vertical="center"/>
    </xf>
    <xf numFmtId="4" fontId="5" fillId="29" borderId="62" xfId="92" applyNumberFormat="1" applyFont="1" applyFill="1" applyBorder="1" applyAlignment="1">
      <alignment horizontal="center" vertical="center" wrapText="1"/>
    </xf>
    <xf numFmtId="4" fontId="5" fillId="29" borderId="0" xfId="92" applyNumberFormat="1" applyFont="1" applyFill="1" applyAlignment="1">
      <alignment horizontal="center" vertical="center" wrapText="1"/>
    </xf>
    <xf numFmtId="4" fontId="5" fillId="29" borderId="41" xfId="92" applyNumberFormat="1" applyFont="1" applyFill="1" applyBorder="1" applyAlignment="1">
      <alignment horizontal="center" vertical="center" wrapText="1"/>
    </xf>
    <xf numFmtId="0" fontId="45" fillId="26" borderId="18" xfId="0" applyFont="1" applyFill="1" applyBorder="1" applyAlignment="1">
      <alignment horizontal="center" vertical="center" wrapText="1"/>
    </xf>
    <xf numFmtId="0" fontId="45" fillId="26" borderId="0" xfId="0" applyFont="1" applyFill="1" applyAlignment="1">
      <alignment horizontal="center" vertical="center" wrapText="1"/>
    </xf>
    <xf numFmtId="0" fontId="13" fillId="26" borderId="54" xfId="0" applyFont="1" applyFill="1" applyBorder="1" applyAlignment="1">
      <alignment horizontal="center"/>
    </xf>
  </cellXfs>
  <cellStyles count="103">
    <cellStyle name="_Besilka -Business Case  v1.2" xfId="1" xr:uid="{00000000-0005-0000-0000-000000000000}"/>
    <cellStyle name="_Champions League-Business Case  v3.0" xfId="2" xr:uid="{00000000-0005-0000-0000-000001000000}"/>
    <cellStyle name="0,0_x000d__x000a_NA_x000d__x000a_" xfId="3" xr:uid="{00000000-0005-0000-0000-000002000000}"/>
    <cellStyle name="20% - Accent1 2" xfId="4" xr:uid="{00000000-0005-0000-0000-000003000000}"/>
    <cellStyle name="20% - Accent1 3" xfId="5" xr:uid="{00000000-0005-0000-0000-000004000000}"/>
    <cellStyle name="20% - Accent2 2" xfId="6" xr:uid="{00000000-0005-0000-0000-000005000000}"/>
    <cellStyle name="20% - Accent2 3" xfId="7" xr:uid="{00000000-0005-0000-0000-000006000000}"/>
    <cellStyle name="20% - Accent3 2" xfId="8" xr:uid="{00000000-0005-0000-0000-000007000000}"/>
    <cellStyle name="20% - Accent3 3" xfId="9" xr:uid="{00000000-0005-0000-0000-000008000000}"/>
    <cellStyle name="20% - Accent4 2" xfId="10" xr:uid="{00000000-0005-0000-0000-000009000000}"/>
    <cellStyle name="20% - Accent4 3" xfId="11" xr:uid="{00000000-0005-0000-0000-00000A000000}"/>
    <cellStyle name="20% - Accent5 2" xfId="12" xr:uid="{00000000-0005-0000-0000-00000B000000}"/>
    <cellStyle name="20% - Accent5 3" xfId="13" xr:uid="{00000000-0005-0000-0000-00000C000000}"/>
    <cellStyle name="20% - Accent6 2" xfId="14" xr:uid="{00000000-0005-0000-0000-00000D000000}"/>
    <cellStyle name="20% - Accent6 3" xfId="15" xr:uid="{00000000-0005-0000-0000-00000E000000}"/>
    <cellStyle name="40% - Accent1 2" xfId="16" xr:uid="{00000000-0005-0000-0000-00000F000000}"/>
    <cellStyle name="40% - Accent1 3" xfId="17" xr:uid="{00000000-0005-0000-0000-000010000000}"/>
    <cellStyle name="40% - Accent2 2" xfId="18" xr:uid="{00000000-0005-0000-0000-000011000000}"/>
    <cellStyle name="40% - Accent2 3" xfId="19" xr:uid="{00000000-0005-0000-0000-000012000000}"/>
    <cellStyle name="40% - Accent3 2" xfId="20" xr:uid="{00000000-0005-0000-0000-000013000000}"/>
    <cellStyle name="40% - Accent3 3" xfId="21" xr:uid="{00000000-0005-0000-0000-000014000000}"/>
    <cellStyle name="40% - Accent4 2" xfId="22" xr:uid="{00000000-0005-0000-0000-000015000000}"/>
    <cellStyle name="40% - Accent4 3" xfId="23" xr:uid="{00000000-0005-0000-0000-000016000000}"/>
    <cellStyle name="40% - Accent5 2" xfId="24" xr:uid="{00000000-0005-0000-0000-000017000000}"/>
    <cellStyle name="40% - Accent5 3" xfId="25" xr:uid="{00000000-0005-0000-0000-000018000000}"/>
    <cellStyle name="40% - Accent6 2" xfId="26" xr:uid="{00000000-0005-0000-0000-000019000000}"/>
    <cellStyle name="40% - Accent6 3" xfId="27" xr:uid="{00000000-0005-0000-0000-00001A000000}"/>
    <cellStyle name="5x indented GHG Textfiels" xfId="28" xr:uid="{00000000-0005-0000-0000-00001B000000}"/>
    <cellStyle name="60% - Accent1 2" xfId="29" xr:uid="{00000000-0005-0000-0000-00001C000000}"/>
    <cellStyle name="60% - Accent1 3" xfId="30" xr:uid="{00000000-0005-0000-0000-00001D000000}"/>
    <cellStyle name="60% - Accent2 2" xfId="31" xr:uid="{00000000-0005-0000-0000-00001E000000}"/>
    <cellStyle name="60% - Accent2 3" xfId="32" xr:uid="{00000000-0005-0000-0000-00001F000000}"/>
    <cellStyle name="60% - Accent3 2" xfId="33" xr:uid="{00000000-0005-0000-0000-000020000000}"/>
    <cellStyle name="60% - Accent3 3" xfId="34" xr:uid="{00000000-0005-0000-0000-000021000000}"/>
    <cellStyle name="60% - Accent4 2" xfId="35" xr:uid="{00000000-0005-0000-0000-000022000000}"/>
    <cellStyle name="60% - Accent4 3" xfId="36" xr:uid="{00000000-0005-0000-0000-000023000000}"/>
    <cellStyle name="60% - Accent5 2" xfId="37" xr:uid="{00000000-0005-0000-0000-000024000000}"/>
    <cellStyle name="60% - Accent5 3" xfId="38" xr:uid="{00000000-0005-0000-0000-000025000000}"/>
    <cellStyle name="60% - Accent6 2" xfId="39" xr:uid="{00000000-0005-0000-0000-000026000000}"/>
    <cellStyle name="60% - Accent6 3" xfId="40" xr:uid="{00000000-0005-0000-0000-000027000000}"/>
    <cellStyle name="Accent1 2" xfId="41" xr:uid="{00000000-0005-0000-0000-000028000000}"/>
    <cellStyle name="Accent1 3" xfId="42" xr:uid="{00000000-0005-0000-0000-000029000000}"/>
    <cellStyle name="Accent2 2" xfId="43" xr:uid="{00000000-0005-0000-0000-00002A000000}"/>
    <cellStyle name="Accent2 3" xfId="44" xr:uid="{00000000-0005-0000-0000-00002B000000}"/>
    <cellStyle name="Accent3 2" xfId="45" xr:uid="{00000000-0005-0000-0000-00002C000000}"/>
    <cellStyle name="Accent3 3" xfId="46" xr:uid="{00000000-0005-0000-0000-00002D000000}"/>
    <cellStyle name="Accent4 2" xfId="47" xr:uid="{00000000-0005-0000-0000-00002E000000}"/>
    <cellStyle name="Accent4 3" xfId="48" xr:uid="{00000000-0005-0000-0000-00002F000000}"/>
    <cellStyle name="Accent5 2" xfId="49" xr:uid="{00000000-0005-0000-0000-000030000000}"/>
    <cellStyle name="Accent5 3" xfId="50" xr:uid="{00000000-0005-0000-0000-000031000000}"/>
    <cellStyle name="Accent6 2" xfId="51" xr:uid="{00000000-0005-0000-0000-000032000000}"/>
    <cellStyle name="Accent6 3" xfId="52" xr:uid="{00000000-0005-0000-0000-000033000000}"/>
    <cellStyle name="AggblueCels_1x" xfId="53" xr:uid="{00000000-0005-0000-0000-000034000000}"/>
    <cellStyle name="Bad 2" xfId="54" xr:uid="{00000000-0005-0000-0000-000035000000}"/>
    <cellStyle name="Bad 3" xfId="55" xr:uid="{00000000-0005-0000-0000-000036000000}"/>
    <cellStyle name="Bold GHG Numbers (0.00)" xfId="56" xr:uid="{00000000-0005-0000-0000-000037000000}"/>
    <cellStyle name="Calculation 2" xfId="57" xr:uid="{00000000-0005-0000-0000-000038000000}"/>
    <cellStyle name="Calculation 3" xfId="58" xr:uid="{00000000-0005-0000-0000-000039000000}"/>
    <cellStyle name="Check Cell 2" xfId="59" xr:uid="{00000000-0005-0000-0000-00003A000000}"/>
    <cellStyle name="Check Cell 3" xfId="60" xr:uid="{00000000-0005-0000-0000-00003B000000}"/>
    <cellStyle name="Comma" xfId="61" builtinId="3"/>
    <cellStyle name="Comma 2" xfId="62" xr:uid="{00000000-0005-0000-0000-00003D000000}"/>
    <cellStyle name="Explanatory Text 2" xfId="63" xr:uid="{00000000-0005-0000-0000-00003E000000}"/>
    <cellStyle name="Explanatory Text 3" xfId="64" xr:uid="{00000000-0005-0000-0000-00003F000000}"/>
    <cellStyle name="Good 2" xfId="65" xr:uid="{00000000-0005-0000-0000-000040000000}"/>
    <cellStyle name="Good 3" xfId="66" xr:uid="{00000000-0005-0000-0000-000041000000}"/>
    <cellStyle name="Heading 1 2" xfId="67" xr:uid="{00000000-0005-0000-0000-000042000000}"/>
    <cellStyle name="Heading 1 3" xfId="68" xr:uid="{00000000-0005-0000-0000-000043000000}"/>
    <cellStyle name="Heading 2 2" xfId="69" xr:uid="{00000000-0005-0000-0000-000044000000}"/>
    <cellStyle name="Heading 2 3" xfId="70" xr:uid="{00000000-0005-0000-0000-000045000000}"/>
    <cellStyle name="Heading 3 2" xfId="71" xr:uid="{00000000-0005-0000-0000-000046000000}"/>
    <cellStyle name="Heading 3 3" xfId="72" xr:uid="{00000000-0005-0000-0000-000047000000}"/>
    <cellStyle name="Heading 4 2" xfId="73" xr:uid="{00000000-0005-0000-0000-000048000000}"/>
    <cellStyle name="Heading 4 3" xfId="74" xr:uid="{00000000-0005-0000-0000-000049000000}"/>
    <cellStyle name="Input 2" xfId="75" xr:uid="{00000000-0005-0000-0000-00004A000000}"/>
    <cellStyle name="Input 3" xfId="76" xr:uid="{00000000-0005-0000-0000-00004B000000}"/>
    <cellStyle name="InputCells12_BBorder_CRFReport-template" xfId="77" xr:uid="{00000000-0005-0000-0000-00004C000000}"/>
    <cellStyle name="Linked Cell 2" xfId="78" xr:uid="{00000000-0005-0000-0000-00004D000000}"/>
    <cellStyle name="Linked Cell 3" xfId="79" xr:uid="{00000000-0005-0000-0000-00004E000000}"/>
    <cellStyle name="Neutral 2" xfId="80" xr:uid="{00000000-0005-0000-0000-00004F000000}"/>
    <cellStyle name="Neutral 3" xfId="81" xr:uid="{00000000-0005-0000-0000-000050000000}"/>
    <cellStyle name="Normal" xfId="0" builtinId="0"/>
    <cellStyle name="Normal 3" xfId="82" xr:uid="{00000000-0005-0000-0000-000052000000}"/>
    <cellStyle name="Normal GHG-Shade" xfId="83" xr:uid="{00000000-0005-0000-0000-000053000000}"/>
    <cellStyle name="Note 2" xfId="84" xr:uid="{00000000-0005-0000-0000-000054000000}"/>
    <cellStyle name="Note 3" xfId="85" xr:uid="{00000000-0005-0000-0000-000055000000}"/>
    <cellStyle name="Output 2" xfId="86" xr:uid="{00000000-0005-0000-0000-000056000000}"/>
    <cellStyle name="Output 3" xfId="87" xr:uid="{00000000-0005-0000-0000-000057000000}"/>
    <cellStyle name="Percent" xfId="88" builtinId="5"/>
    <cellStyle name="Percent 2" xfId="89" xr:uid="{00000000-0005-0000-0000-000059000000}"/>
    <cellStyle name="Refdb standard" xfId="90" xr:uid="{00000000-0005-0000-0000-00005A000000}"/>
    <cellStyle name="Shade" xfId="91" xr:uid="{00000000-0005-0000-0000-00005B000000}"/>
    <cellStyle name="Style 1" xfId="92" xr:uid="{00000000-0005-0000-0000-00005C000000}"/>
    <cellStyle name="Style 1 2" xfId="93" xr:uid="{00000000-0005-0000-0000-00005D000000}"/>
    <cellStyle name="Style 1 3" xfId="94" xr:uid="{00000000-0005-0000-0000-00005E000000}"/>
    <cellStyle name="Title - Style1" xfId="95" xr:uid="{00000000-0005-0000-0000-00005F000000}"/>
    <cellStyle name="Title 2" xfId="96" xr:uid="{00000000-0005-0000-0000-000060000000}"/>
    <cellStyle name="Title 3" xfId="97" xr:uid="{00000000-0005-0000-0000-000061000000}"/>
    <cellStyle name="Total 2" xfId="98" xr:uid="{00000000-0005-0000-0000-000062000000}"/>
    <cellStyle name="Total 3" xfId="99" xr:uid="{00000000-0005-0000-0000-000063000000}"/>
    <cellStyle name="Warning Text 2" xfId="100" xr:uid="{00000000-0005-0000-0000-000064000000}"/>
    <cellStyle name="Warning Text 3" xfId="101" xr:uid="{00000000-0005-0000-0000-000065000000}"/>
    <cellStyle name="Обычный_2++_CRFReport-template" xfId="102" xr:uid="{00000000-0005-0000-0000-00006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15240</xdr:colOff>
      <xdr:row>0</xdr:row>
      <xdr:rowOff>60960</xdr:rowOff>
    </xdr:from>
    <xdr:to>
      <xdr:col>7</xdr:col>
      <xdr:colOff>929640</xdr:colOff>
      <xdr:row>0</xdr:row>
      <xdr:rowOff>1280160</xdr:rowOff>
    </xdr:to>
    <xdr:sp macro="" textlink="">
      <xdr:nvSpPr>
        <xdr:cNvPr id="2" name="Rectangle 1">
          <a:extLst>
            <a:ext uri="{FF2B5EF4-FFF2-40B4-BE49-F238E27FC236}">
              <a16:creationId xmlns:a16="http://schemas.microsoft.com/office/drawing/2014/main" id="{2B86CF21-C7BC-4457-B88B-07A47593BA02}"/>
            </a:ext>
          </a:extLst>
        </xdr:cNvPr>
        <xdr:cNvSpPr/>
      </xdr:nvSpPr>
      <xdr:spPr>
        <a:xfrm>
          <a:off x="297180" y="60960"/>
          <a:ext cx="9471660" cy="12192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en-GB" sz="1200" b="1">
              <a:latin typeface="Times New Roman" panose="02020603050405020304" pitchFamily="18" charset="0"/>
              <a:cs typeface="Times New Roman" panose="02020603050405020304" pitchFamily="18" charset="0"/>
            </a:rPr>
            <a:t>INVESTMENT: </a:t>
          </a:r>
          <a:r>
            <a:rPr lang="en-GB" sz="1200" b="0">
              <a:latin typeface="Times New Roman" panose="02020603050405020304" pitchFamily="18" charset="0"/>
              <a:cs typeface="Times New Roman" panose="02020603050405020304" pitchFamily="18" charset="0"/>
            </a:rPr>
            <a:t>List the capital investments you need to make in order to produce and provide the product/services in the next period. Divide the investment into:</a:t>
          </a:r>
          <a:r>
            <a:rPr lang="en-GB" sz="1200" b="0" baseline="0">
              <a:latin typeface="Times New Roman" panose="02020603050405020304" pitchFamily="18" charset="0"/>
              <a:cs typeface="Times New Roman" panose="02020603050405020304" pitchFamily="18" charset="0"/>
            </a:rPr>
            <a:t> Investment in facilities/production premises/offices; investment in equipment/technology, and investment in software  and licences. </a:t>
          </a:r>
        </a:p>
        <a:p>
          <a:pPr algn="l"/>
          <a:endParaRPr lang="en-GB" sz="1200" b="0" baseline="0">
            <a:solidFill>
              <a:schemeClr val="lt1"/>
            </a:solidFill>
            <a:latin typeface="Times New Roman" panose="02020603050405020304" pitchFamily="18" charset="0"/>
            <a:ea typeface="+mn-ea"/>
            <a:cs typeface="Times New Roman" panose="02020603050405020304" pitchFamily="18" charset="0"/>
          </a:endParaRPr>
        </a:p>
        <a:p>
          <a:pPr algn="l"/>
          <a:r>
            <a:rPr lang="en-GB" sz="1200" b="1" baseline="0">
              <a:solidFill>
                <a:schemeClr val="lt1"/>
              </a:solidFill>
              <a:latin typeface="Times New Roman" panose="02020603050405020304" pitchFamily="18" charset="0"/>
              <a:ea typeface="+mn-ea"/>
              <a:cs typeface="Times New Roman" panose="02020603050405020304" pitchFamily="18" charset="0"/>
            </a:rPr>
            <a:t>FU</a:t>
          </a:r>
          <a:r>
            <a:rPr lang="en-GB" sz="1200" b="1">
              <a:solidFill>
                <a:schemeClr val="lt1"/>
              </a:solidFill>
              <a:latin typeface="Times New Roman" panose="02020603050405020304" pitchFamily="18" charset="0"/>
              <a:ea typeface="+mn-ea"/>
              <a:cs typeface="Times New Roman" panose="02020603050405020304" pitchFamily="18" charset="0"/>
            </a:rPr>
            <a:t>NDING:  </a:t>
          </a:r>
          <a:r>
            <a:rPr lang="en-GB" sz="1100" baseline="0">
              <a:latin typeface="Times New Roman" panose="02020603050405020304" pitchFamily="18" charset="0"/>
              <a:cs typeface="Times New Roman" panose="02020603050405020304" pitchFamily="18" charset="0"/>
            </a:rPr>
            <a:t>List the available sources for funding of your investment from internal and external sources. </a:t>
          </a:r>
        </a:p>
        <a:p>
          <a:pPr algn="l"/>
          <a:endParaRPr lang="en-GB" sz="1100" baseline="0">
            <a:latin typeface="Times New Roman" panose="02020603050405020304" pitchFamily="18" charset="0"/>
            <a:cs typeface="Times New Roman" panose="02020603050405020304" pitchFamily="18" charset="0"/>
          </a:endParaRPr>
        </a:p>
        <a:p>
          <a:pPr algn="l"/>
          <a:r>
            <a:rPr lang="en-GB" sz="1200" b="1" baseline="0">
              <a:latin typeface="Times New Roman" panose="02020603050405020304" pitchFamily="18" charset="0"/>
              <a:cs typeface="Times New Roman" panose="02020603050405020304" pitchFamily="18" charset="0"/>
            </a:rPr>
            <a:t>MAINTAINANCE: </a:t>
          </a:r>
          <a:r>
            <a:rPr lang="en-GB" sz="1100" b="0" baseline="0">
              <a:latin typeface="Times New Roman" panose="02020603050405020304" pitchFamily="18" charset="0"/>
              <a:cs typeface="Times New Roman" panose="02020603050405020304" pitchFamily="18" charset="0"/>
            </a:rPr>
            <a:t>List the maintained costs for each capital investment.</a:t>
          </a:r>
          <a:endParaRPr lang="en-GB" sz="1100" b="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19</xdr:col>
      <xdr:colOff>647700</xdr:colOff>
      <xdr:row>1</xdr:row>
      <xdr:rowOff>960120</xdr:rowOff>
    </xdr:to>
    <xdr:sp macro="" textlink="">
      <xdr:nvSpPr>
        <xdr:cNvPr id="2" name="Rectangle 1">
          <a:extLst>
            <a:ext uri="{FF2B5EF4-FFF2-40B4-BE49-F238E27FC236}">
              <a16:creationId xmlns:a16="http://schemas.microsoft.com/office/drawing/2014/main" id="{0C15B30D-8BFE-4799-95E1-C6583A28926F}"/>
            </a:ext>
          </a:extLst>
        </xdr:cNvPr>
        <xdr:cNvSpPr/>
      </xdr:nvSpPr>
      <xdr:spPr>
        <a:xfrm>
          <a:off x="0" y="167640"/>
          <a:ext cx="14569440" cy="96012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en-GB" sz="1400" b="1"/>
            <a:t>LABOUR</a:t>
          </a:r>
          <a:r>
            <a:rPr lang="en-GB" sz="1400" b="1" baseline="0"/>
            <a:t> COSTS</a:t>
          </a:r>
          <a:r>
            <a:rPr lang="en-GB" sz="1400" b="1"/>
            <a:t>:</a:t>
          </a:r>
        </a:p>
        <a:p>
          <a:pPr algn="l"/>
          <a:r>
            <a:rPr lang="en-GB" sz="1100" b="0"/>
            <a:t>LIST</a:t>
          </a:r>
          <a:r>
            <a:rPr lang="en-GB" sz="1100" b="0" baseline="0"/>
            <a:t> ALL ASSUMPTIONS FOR THE LABOUR COSTS, AS ARE TYPE OF EMPLOYEES (ENGINEER, TECHNICTIAN, SALES REPRESENTATIVE AND E.T.C.), THE REQUIRED NUMBER , THE MONTHLY SALARY, AND WHETHER THEY WILL BE WORKING 100% ON THE PROJECT OR LESS. </a:t>
          </a:r>
        </a:p>
        <a:p>
          <a:pPr algn="l"/>
          <a:endParaRPr lang="en-GB" sz="1100" b="0" baseline="0"/>
        </a:p>
        <a:p>
          <a:pPr algn="l"/>
          <a:r>
            <a:rPr lang="en-GB" sz="1100" b="0" baseline="0"/>
            <a:t>MAKE ASSUMPTIONS FOR ANNUAL SALARY INCREASE!</a:t>
          </a:r>
          <a:endParaRPr lang="en-GB" sz="1100" b="0"/>
        </a:p>
        <a:p>
          <a:pPr algn="l"/>
          <a:r>
            <a:rPr lang="en-GB" sz="1400" b="1"/>
            <a:t> </a:t>
          </a:r>
        </a:p>
        <a:p>
          <a:pPr algn="l"/>
          <a:endParaRPr lang="en-GB" sz="11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147020</xdr:rowOff>
    </xdr:from>
    <xdr:to>
      <xdr:col>17</xdr:col>
      <xdr:colOff>705523</xdr:colOff>
      <xdr:row>2</xdr:row>
      <xdr:rowOff>8963</xdr:rowOff>
    </xdr:to>
    <xdr:sp macro="" textlink="">
      <xdr:nvSpPr>
        <xdr:cNvPr id="2" name="Rectangle 1">
          <a:extLst>
            <a:ext uri="{FF2B5EF4-FFF2-40B4-BE49-F238E27FC236}">
              <a16:creationId xmlns:a16="http://schemas.microsoft.com/office/drawing/2014/main" id="{8C6CB677-E293-4437-86E0-2CB15E24C102}"/>
            </a:ext>
          </a:extLst>
        </xdr:cNvPr>
        <xdr:cNvSpPr/>
      </xdr:nvSpPr>
      <xdr:spPr>
        <a:xfrm>
          <a:off x="627529" y="317349"/>
          <a:ext cx="13525053" cy="1834179"/>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en-GB" sz="1400" b="1"/>
            <a:t>REVENUES: </a:t>
          </a:r>
        </a:p>
        <a:p>
          <a:pPr algn="l"/>
          <a:r>
            <a:rPr lang="en-GB" sz="1100"/>
            <a:t>LIST THE MOST IMPORTANT REVENUE</a:t>
          </a:r>
          <a:r>
            <a:rPr lang="en-GB" sz="1100" baseline="0"/>
            <a:t> STREAMS FOR YOUR NEW PRODUCT/SERVICES. FOR EXAMPLE, IF YOU ARE INTRODUCING A NEW SOFT DRINK AT THE MARKET, THESE STREAMS COULD BE REVENUES FROM DIFFERENT BOTTLE SIZES, OR DIFFERENT FLAVOURS.  IF ON THE OTHER HAND, YOUR COMPANY PROVIDES SERVICES, THE DIFFERENT REVENUE STREAMS COULD BE A SUBSCRIPTION FEE (MONTHLY, ANUALLY), A ONE TIME SERVICE USE AND SIMILAR.  PLEASE KEEP THESE STREAMS SIMPLE AND THE LIST SHORT.   PLEASE ESTIMATE THE UNITS SOLD PER EACH STREAM AND THE PRICE FOR EACH UNIT. </a:t>
          </a:r>
        </a:p>
        <a:p>
          <a:pPr algn="l"/>
          <a:endParaRPr lang="en-GB" sz="1100" baseline="0"/>
        </a:p>
        <a:p>
          <a:pPr algn="l"/>
          <a:r>
            <a:rPr lang="en-GB" sz="1400" b="1" baseline="0"/>
            <a:t>COSTS:</a:t>
          </a:r>
        </a:p>
        <a:p>
          <a:pPr algn="l"/>
          <a:r>
            <a:rPr lang="en-GB" sz="1100" b="0" baseline="0"/>
            <a:t>LIST THE MOST IMPORTANT COSTS ASSOCAITED WITH PRODUCING THE NEW PRODUCTS AND SERVICES!  SOME OF THESE COSTS COME FROM OTHER TABLES OF THE FILE. </a:t>
          </a:r>
          <a:endParaRPr lang="en-GB"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B1:K17"/>
  <sheetViews>
    <sheetView showGridLines="0" tabSelected="1" zoomScaleNormal="100" workbookViewId="0">
      <selection activeCell="K6" sqref="K6"/>
    </sheetView>
  </sheetViews>
  <sheetFormatPr defaultColWidth="9.109375" defaultRowHeight="15.6"/>
  <cols>
    <col min="1" max="1" width="9.109375" style="1"/>
    <col min="2" max="2" width="14" style="4" customWidth="1"/>
    <col min="3" max="5" width="9.109375" style="4"/>
    <col min="6" max="6" width="22.88671875" style="3" customWidth="1"/>
    <col min="7" max="8" width="9.109375" style="4"/>
    <col min="9" max="9" width="12.44140625" style="1" customWidth="1"/>
    <col min="10" max="16384" width="9.109375" style="1"/>
  </cols>
  <sheetData>
    <row r="1" spans="2:9" ht="108" customHeight="1"/>
    <row r="2" spans="2:9" ht="15.75" customHeight="1">
      <c r="B2" s="248" t="s">
        <v>55</v>
      </c>
      <c r="C2" s="248"/>
      <c r="D2" s="248"/>
      <c r="E2" s="248"/>
      <c r="F2" s="248"/>
      <c r="G2" s="248"/>
      <c r="H2" s="248"/>
      <c r="I2" s="248"/>
    </row>
    <row r="3" spans="2:9" s="2" customFormat="1" ht="15.75" customHeight="1">
      <c r="B3" s="248"/>
      <c r="C3" s="248"/>
      <c r="D3" s="248"/>
      <c r="E3" s="248"/>
      <c r="F3" s="248"/>
      <c r="G3" s="248"/>
      <c r="H3" s="248"/>
      <c r="I3" s="248"/>
    </row>
    <row r="4" spans="2:9" ht="15.75" customHeight="1">
      <c r="B4" s="248"/>
      <c r="C4" s="248"/>
      <c r="D4" s="248"/>
      <c r="E4" s="248"/>
      <c r="F4" s="248"/>
      <c r="G4" s="248"/>
      <c r="H4" s="248"/>
      <c r="I4" s="248"/>
    </row>
    <row r="5" spans="2:9">
      <c r="B5" s="249" t="s">
        <v>4</v>
      </c>
      <c r="C5" s="249"/>
      <c r="D5" s="249"/>
      <c r="E5" s="249"/>
    </row>
    <row r="6" spans="2:9" ht="16.2" thickBot="1">
      <c r="B6" s="250"/>
      <c r="C6" s="250"/>
      <c r="D6" s="250"/>
      <c r="E6" s="250"/>
    </row>
    <row r="7" spans="2:9" ht="33" customHeight="1" thickBot="1">
      <c r="B7" s="251" t="s">
        <v>22</v>
      </c>
      <c r="C7" s="252"/>
      <c r="D7" s="252"/>
      <c r="E7" s="253"/>
      <c r="F7" s="257"/>
      <c r="G7" s="258"/>
      <c r="H7" s="258"/>
      <c r="I7" s="259"/>
    </row>
    <row r="8" spans="2:9" ht="16.2" thickBot="1"/>
    <row r="9" spans="2:9" ht="16.2" thickBot="1">
      <c r="B9" s="251" t="s">
        <v>19</v>
      </c>
      <c r="C9" s="252"/>
      <c r="D9" s="252"/>
      <c r="E9" s="253"/>
      <c r="F9" s="254"/>
      <c r="G9" s="255"/>
      <c r="H9" s="255"/>
      <c r="I9" s="256"/>
    </row>
    <row r="10" spans="2:9" ht="16.2" thickBot="1"/>
    <row r="11" spans="2:9" ht="16.2" thickBot="1">
      <c r="B11" s="251" t="s">
        <v>48</v>
      </c>
      <c r="C11" s="252"/>
      <c r="D11" s="252"/>
      <c r="E11" s="253"/>
      <c r="F11" s="254"/>
      <c r="G11" s="255"/>
      <c r="H11" s="255"/>
      <c r="I11" s="256"/>
    </row>
    <row r="12" spans="2:9" ht="16.2" thickBot="1"/>
    <row r="13" spans="2:9" ht="16.2" thickBot="1">
      <c r="B13" s="251" t="s">
        <v>20</v>
      </c>
      <c r="C13" s="252"/>
      <c r="D13" s="252"/>
      <c r="E13" s="253"/>
      <c r="F13" s="5"/>
    </row>
    <row r="14" spans="2:9" ht="16.2" thickBot="1"/>
    <row r="15" spans="2:9" ht="16.2" thickBot="1">
      <c r="B15" s="251" t="s">
        <v>21</v>
      </c>
      <c r="C15" s="252"/>
      <c r="D15" s="252"/>
      <c r="E15" s="253"/>
      <c r="F15" s="5"/>
    </row>
    <row r="16" spans="2:9" ht="16.2" thickBot="1"/>
    <row r="17" spans="2:11" ht="16.2" thickBot="1">
      <c r="B17" s="251" t="s">
        <v>24</v>
      </c>
      <c r="C17" s="252"/>
      <c r="D17" s="252"/>
      <c r="E17" s="253"/>
      <c r="F17" s="5" t="s">
        <v>96</v>
      </c>
      <c r="K17" s="4"/>
    </row>
  </sheetData>
  <mergeCells count="11">
    <mergeCell ref="B2:I4"/>
    <mergeCell ref="B5:E6"/>
    <mergeCell ref="B9:E9"/>
    <mergeCell ref="F9:I9"/>
    <mergeCell ref="B17:E17"/>
    <mergeCell ref="B7:E7"/>
    <mergeCell ref="B11:E11"/>
    <mergeCell ref="F11:I11"/>
    <mergeCell ref="B13:E13"/>
    <mergeCell ref="B15:E15"/>
    <mergeCell ref="F7:I7"/>
  </mergeCells>
  <phoneticPr fontId="2" type="noConversion"/>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I69"/>
  <sheetViews>
    <sheetView showGridLines="0" topLeftCell="A22" zoomScale="109" zoomScaleNormal="100" workbookViewId="0">
      <selection activeCell="C44" sqref="C44"/>
    </sheetView>
  </sheetViews>
  <sheetFormatPr defaultColWidth="9.109375" defaultRowHeight="13.2"/>
  <cols>
    <col min="1" max="1" width="4.109375" style="7" customWidth="1"/>
    <col min="2" max="2" width="40.6640625" style="7" customWidth="1"/>
    <col min="3" max="3" width="18.6640625" style="7" customWidth="1"/>
    <col min="4" max="4" width="15.88671875" style="7" customWidth="1"/>
    <col min="5" max="5" width="17.44140625" style="7" customWidth="1"/>
    <col min="6" max="6" width="9.88671875" style="7" customWidth="1"/>
    <col min="7" max="7" width="22.21875" style="7" customWidth="1"/>
    <col min="8" max="8" width="14.109375" style="7" customWidth="1"/>
    <col min="9" max="9" width="25.88671875" style="7" customWidth="1"/>
    <col min="10" max="10" width="18.5546875" style="1" customWidth="1"/>
    <col min="11" max="14" width="10.88671875" style="1" customWidth="1"/>
    <col min="15" max="16384" width="9.109375" style="1"/>
  </cols>
  <sheetData>
    <row r="1" spans="1:8" ht="114.6" customHeight="1"/>
    <row r="2" spans="1:8" ht="12.75" customHeight="1">
      <c r="B2" s="262">
        <f>Info!F7</f>
        <v>0</v>
      </c>
      <c r="C2" s="262"/>
      <c r="D2" s="262"/>
      <c r="E2" s="262"/>
      <c r="F2" s="6"/>
      <c r="G2" s="6"/>
    </row>
    <row r="3" spans="1:8" ht="12.75" customHeight="1">
      <c r="B3" s="262"/>
      <c r="C3" s="262"/>
      <c r="D3" s="262"/>
      <c r="E3" s="262"/>
      <c r="F3" s="6"/>
      <c r="G3" s="6"/>
    </row>
    <row r="4" spans="1:8" ht="12.75" customHeight="1">
      <c r="B4" s="262"/>
      <c r="C4" s="262"/>
      <c r="D4" s="262"/>
      <c r="E4" s="262"/>
      <c r="F4" s="6"/>
      <c r="G4" s="6"/>
    </row>
    <row r="5" spans="1:8" ht="13.8" thickBot="1"/>
    <row r="6" spans="1:8" ht="21" thickBot="1">
      <c r="B6" s="266" t="s">
        <v>104</v>
      </c>
      <c r="C6" s="267"/>
      <c r="D6" s="267"/>
      <c r="E6" s="268"/>
      <c r="H6" s="9"/>
    </row>
    <row r="7" spans="1:8" ht="13.8" thickBot="1">
      <c r="A7" s="2"/>
      <c r="B7" s="10"/>
      <c r="C7" s="2"/>
      <c r="D7" s="8"/>
      <c r="E7" s="2"/>
      <c r="H7" s="9"/>
    </row>
    <row r="8" spans="1:8" ht="15.6">
      <c r="A8" s="1"/>
      <c r="B8" s="263" t="s">
        <v>74</v>
      </c>
      <c r="C8" s="264"/>
      <c r="D8" s="264"/>
      <c r="E8" s="265"/>
      <c r="H8" s="9"/>
    </row>
    <row r="9" spans="1:8" ht="13.8" thickBot="1">
      <c r="A9" s="1"/>
      <c r="B9" s="75" t="s">
        <v>45</v>
      </c>
      <c r="C9" s="11" t="s">
        <v>44</v>
      </c>
      <c r="D9" s="11" t="s">
        <v>43</v>
      </c>
      <c r="E9" s="177" t="s">
        <v>50</v>
      </c>
      <c r="F9" s="1"/>
    </row>
    <row r="10" spans="1:8" ht="25.2" customHeight="1">
      <c r="A10" s="1"/>
      <c r="B10" s="141"/>
      <c r="C10" s="12"/>
      <c r="D10" s="183"/>
      <c r="E10" s="184">
        <f t="shared" ref="E10:E12" si="0">C10*D10</f>
        <v>0</v>
      </c>
      <c r="F10" s="1"/>
      <c r="G10" s="131" t="s">
        <v>78</v>
      </c>
      <c r="H10" s="132">
        <v>0</v>
      </c>
    </row>
    <row r="11" spans="1:8">
      <c r="A11" s="1"/>
      <c r="B11" s="141"/>
      <c r="C11" s="12"/>
      <c r="D11" s="183"/>
      <c r="E11" s="184">
        <f t="shared" si="0"/>
        <v>0</v>
      </c>
      <c r="F11" s="1"/>
      <c r="G11" s="133" t="s">
        <v>56</v>
      </c>
      <c r="H11" s="76">
        <v>0</v>
      </c>
    </row>
    <row r="12" spans="1:8">
      <c r="A12" s="1"/>
      <c r="B12" s="141"/>
      <c r="C12" s="12"/>
      <c r="D12" s="183"/>
      <c r="E12" s="184">
        <f t="shared" si="0"/>
        <v>0</v>
      </c>
      <c r="F12" s="1"/>
      <c r="G12" s="133" t="s">
        <v>57</v>
      </c>
      <c r="H12" s="76">
        <v>0</v>
      </c>
    </row>
    <row r="13" spans="1:8" ht="13.8" thickBot="1">
      <c r="A13" s="1"/>
      <c r="B13" s="141"/>
      <c r="C13" s="12"/>
      <c r="D13" s="183"/>
      <c r="E13" s="184">
        <f>C13*D13</f>
        <v>0</v>
      </c>
      <c r="F13" s="1"/>
      <c r="G13" s="134" t="s">
        <v>103</v>
      </c>
      <c r="H13" s="185">
        <v>0</v>
      </c>
    </row>
    <row r="14" spans="1:8" ht="13.8" thickBot="1">
      <c r="A14" s="1"/>
      <c r="B14" s="134" t="s">
        <v>39</v>
      </c>
      <c r="C14" s="103"/>
      <c r="D14" s="178"/>
      <c r="E14" s="185">
        <f>SUM(E13:E13)</f>
        <v>0</v>
      </c>
      <c r="H14" s="9"/>
    </row>
    <row r="15" spans="1:8">
      <c r="A15" s="1"/>
      <c r="B15" s="8"/>
      <c r="C15" s="1"/>
      <c r="D15" s="1"/>
      <c r="E15" s="13"/>
      <c r="H15" s="9"/>
    </row>
    <row r="16" spans="1:8" ht="13.8" thickBot="1">
      <c r="A16" s="1"/>
      <c r="D16" s="1"/>
      <c r="E16" s="13"/>
      <c r="H16" s="9"/>
    </row>
    <row r="17" spans="1:9" ht="15.6">
      <c r="A17" s="1"/>
      <c r="B17" s="179" t="s">
        <v>100</v>
      </c>
      <c r="C17" s="180"/>
      <c r="D17" s="180"/>
      <c r="E17" s="181"/>
      <c r="H17" s="9"/>
    </row>
    <row r="18" spans="1:9" ht="13.8" thickBot="1">
      <c r="A18" s="1"/>
      <c r="B18" s="75" t="s">
        <v>45</v>
      </c>
      <c r="C18" s="14" t="s">
        <v>44</v>
      </c>
      <c r="D18" s="14" t="s">
        <v>43</v>
      </c>
      <c r="E18" s="140" t="s">
        <v>38</v>
      </c>
      <c r="H18" s="9"/>
    </row>
    <row r="19" spans="1:9" s="2" customFormat="1" ht="31.8" customHeight="1">
      <c r="B19" s="141" t="s">
        <v>133</v>
      </c>
      <c r="C19" s="12"/>
      <c r="D19" s="78"/>
      <c r="E19" s="184">
        <f>C19*D19</f>
        <v>0</v>
      </c>
      <c r="F19" s="16"/>
      <c r="G19" s="131" t="s">
        <v>136</v>
      </c>
      <c r="H19" s="137" t="s">
        <v>52</v>
      </c>
      <c r="I19" s="138" t="s">
        <v>53</v>
      </c>
    </row>
    <row r="20" spans="1:9" ht="13.8" thickBot="1">
      <c r="A20" s="1"/>
      <c r="B20" s="141" t="s">
        <v>134</v>
      </c>
      <c r="C20" s="12"/>
      <c r="D20" s="78"/>
      <c r="E20" s="184">
        <f t="shared" ref="E20:E25" si="1">C20*D20</f>
        <v>0</v>
      </c>
      <c r="G20" s="135"/>
      <c r="H20" s="136">
        <v>0</v>
      </c>
      <c r="I20" s="244">
        <v>0.1</v>
      </c>
    </row>
    <row r="21" spans="1:9">
      <c r="A21" s="1"/>
      <c r="B21" s="141" t="s">
        <v>135</v>
      </c>
      <c r="C21" s="12"/>
      <c r="D21" s="78"/>
      <c r="E21" s="184">
        <f t="shared" si="1"/>
        <v>0</v>
      </c>
      <c r="H21" s="9"/>
    </row>
    <row r="22" spans="1:9">
      <c r="A22" s="1"/>
      <c r="B22" s="141"/>
      <c r="C22" s="12"/>
      <c r="D22" s="78"/>
      <c r="E22" s="184">
        <f t="shared" si="1"/>
        <v>0</v>
      </c>
      <c r="H22" s="9"/>
    </row>
    <row r="23" spans="1:9">
      <c r="A23" s="1"/>
      <c r="B23" s="141"/>
      <c r="C23" s="12"/>
      <c r="D23" s="78"/>
      <c r="E23" s="184">
        <f t="shared" si="1"/>
        <v>0</v>
      </c>
      <c r="H23" s="9"/>
    </row>
    <row r="24" spans="1:9">
      <c r="A24" s="1"/>
      <c r="B24" s="141"/>
      <c r="C24" s="12"/>
      <c r="D24" s="78"/>
      <c r="E24" s="184">
        <f t="shared" si="1"/>
        <v>0</v>
      </c>
      <c r="H24" s="9"/>
    </row>
    <row r="25" spans="1:9">
      <c r="A25" s="1"/>
      <c r="B25" s="141"/>
      <c r="C25" s="12"/>
      <c r="D25" s="78"/>
      <c r="E25" s="184">
        <f t="shared" si="1"/>
        <v>0</v>
      </c>
      <c r="H25" s="9"/>
    </row>
    <row r="26" spans="1:9" ht="13.8" thickBot="1">
      <c r="A26" s="1"/>
      <c r="B26" s="134" t="s">
        <v>39</v>
      </c>
      <c r="C26" s="103"/>
      <c r="D26" s="90"/>
      <c r="E26" s="185">
        <f>SUM(E19:E25)</f>
        <v>0</v>
      </c>
      <c r="H26" s="9"/>
    </row>
    <row r="27" spans="1:9">
      <c r="A27" s="1"/>
      <c r="H27" s="9"/>
    </row>
    <row r="28" spans="1:9" ht="13.8" thickBot="1">
      <c r="A28" s="1"/>
      <c r="H28" s="9"/>
    </row>
    <row r="29" spans="1:9" ht="16.2" thickBot="1">
      <c r="A29" s="1"/>
      <c r="B29" s="179" t="s">
        <v>75</v>
      </c>
      <c r="C29" s="180"/>
      <c r="D29" s="180"/>
      <c r="E29" s="181"/>
      <c r="H29" s="9"/>
    </row>
    <row r="30" spans="1:9" ht="13.2" customHeight="1">
      <c r="A30" s="1"/>
      <c r="B30" s="75" t="s">
        <v>45</v>
      </c>
      <c r="C30" s="14" t="s">
        <v>44</v>
      </c>
      <c r="D30" s="14" t="s">
        <v>43</v>
      </c>
      <c r="E30" s="140" t="s">
        <v>38</v>
      </c>
      <c r="G30" s="131" t="s">
        <v>137</v>
      </c>
      <c r="H30" s="137" t="s">
        <v>52</v>
      </c>
      <c r="I30" s="243" t="s">
        <v>53</v>
      </c>
    </row>
    <row r="31" spans="1:9" ht="13.8" thickBot="1">
      <c r="A31" s="1"/>
      <c r="B31" s="141"/>
      <c r="C31" s="12"/>
      <c r="D31" s="78"/>
      <c r="E31" s="184">
        <f>C31*D31</f>
        <v>0</v>
      </c>
      <c r="G31" s="135"/>
      <c r="H31" s="136">
        <v>0</v>
      </c>
      <c r="I31" s="244">
        <v>0</v>
      </c>
    </row>
    <row r="32" spans="1:9" s="2" customFormat="1">
      <c r="B32" s="141"/>
      <c r="C32" s="12"/>
      <c r="D32" s="78"/>
      <c r="E32" s="184">
        <f>C32*D32</f>
        <v>0</v>
      </c>
      <c r="F32" s="16"/>
      <c r="G32" s="16"/>
      <c r="H32" s="139"/>
      <c r="I32" s="16"/>
    </row>
    <row r="33" spans="1:9">
      <c r="A33" s="1"/>
      <c r="B33" s="141"/>
      <c r="C33" s="12"/>
      <c r="D33" s="78"/>
      <c r="E33" s="184">
        <f>C33*D33</f>
        <v>0</v>
      </c>
      <c r="H33" s="9"/>
    </row>
    <row r="34" spans="1:9" ht="13.8" thickBot="1">
      <c r="A34" s="1"/>
      <c r="B34" s="134"/>
      <c r="C34" s="103"/>
      <c r="D34" s="103"/>
      <c r="E34" s="185">
        <f>SUM(E31:E32)</f>
        <v>0</v>
      </c>
      <c r="H34" s="9"/>
    </row>
    <row r="35" spans="1:9" ht="12" customHeight="1">
      <c r="A35" s="1"/>
      <c r="H35" s="9"/>
    </row>
    <row r="36" spans="1:9" ht="18" customHeight="1">
      <c r="A36" s="1"/>
      <c r="F36" s="15"/>
      <c r="G36" s="15"/>
      <c r="H36" s="9"/>
    </row>
    <row r="37" spans="1:9" ht="14.25" customHeight="1" thickBot="1">
      <c r="A37" s="1"/>
      <c r="H37" s="9"/>
    </row>
    <row r="38" spans="1:9" ht="14.25" customHeight="1">
      <c r="A38" s="1"/>
      <c r="B38" s="91" t="s">
        <v>40</v>
      </c>
      <c r="C38" s="92" t="s">
        <v>49</v>
      </c>
      <c r="D38" s="92" t="s">
        <v>41</v>
      </c>
      <c r="E38" s="92" t="s">
        <v>42</v>
      </c>
      <c r="F38" s="92" t="s">
        <v>54</v>
      </c>
      <c r="G38" s="93" t="s">
        <v>128</v>
      </c>
      <c r="H38" s="9"/>
    </row>
    <row r="39" spans="1:9" ht="12" customHeight="1">
      <c r="A39" s="1"/>
      <c r="B39" s="73" t="s">
        <v>95</v>
      </c>
      <c r="C39" s="186">
        <f>E14</f>
        <v>0</v>
      </c>
      <c r="D39" s="78">
        <v>0</v>
      </c>
      <c r="E39" s="78">
        <v>0</v>
      </c>
      <c r="F39" s="78">
        <v>0</v>
      </c>
      <c r="G39" s="76">
        <v>0</v>
      </c>
      <c r="H39" s="9"/>
    </row>
    <row r="40" spans="1:9" ht="15" customHeight="1">
      <c r="A40" s="1"/>
      <c r="B40" s="73" t="s">
        <v>51</v>
      </c>
      <c r="C40" s="186">
        <f>E26</f>
        <v>0</v>
      </c>
      <c r="D40" s="78">
        <v>0</v>
      </c>
      <c r="E40" s="78">
        <v>0</v>
      </c>
      <c r="F40" s="78">
        <v>0</v>
      </c>
      <c r="G40" s="76">
        <v>0</v>
      </c>
      <c r="H40" s="9"/>
    </row>
    <row r="41" spans="1:9" s="2" customFormat="1">
      <c r="A41" s="1"/>
      <c r="B41" s="73" t="s">
        <v>47</v>
      </c>
      <c r="C41" s="186">
        <f>E34</f>
        <v>0</v>
      </c>
      <c r="D41" s="78">
        <v>0</v>
      </c>
      <c r="E41" s="78">
        <v>0</v>
      </c>
      <c r="F41" s="78">
        <v>0</v>
      </c>
      <c r="G41" s="76">
        <v>0</v>
      </c>
      <c r="H41" s="139"/>
      <c r="I41" s="16"/>
    </row>
    <row r="42" spans="1:9">
      <c r="A42" s="1"/>
      <c r="B42" s="74" t="s">
        <v>2</v>
      </c>
      <c r="C42" s="186">
        <f>SUM(C39:C41)</f>
        <v>0</v>
      </c>
      <c r="D42" s="186">
        <f>SUM(D39:D41)</f>
        <v>0</v>
      </c>
      <c r="E42" s="186">
        <f>SUM(E39:E41)</f>
        <v>0</v>
      </c>
      <c r="F42" s="186">
        <f>SUM(F39:F41)</f>
        <v>0</v>
      </c>
      <c r="G42" s="184">
        <f>SUM(G39:G41)</f>
        <v>0</v>
      </c>
      <c r="H42" s="9"/>
    </row>
    <row r="43" spans="1:9">
      <c r="A43" s="1"/>
      <c r="B43" s="74" t="s">
        <v>73</v>
      </c>
      <c r="C43" s="78"/>
      <c r="D43" s="186">
        <f>0</f>
        <v>0</v>
      </c>
      <c r="E43" s="186">
        <f>E26*I20+$H$10</f>
        <v>0</v>
      </c>
      <c r="F43" s="186">
        <f>E26*I20</f>
        <v>0</v>
      </c>
      <c r="G43" s="186">
        <f>E26*I20</f>
        <v>0</v>
      </c>
      <c r="H43" s="9"/>
    </row>
    <row r="44" spans="1:9" ht="13.2" customHeight="1">
      <c r="B44" s="94" t="s">
        <v>76</v>
      </c>
      <c r="C44" s="186">
        <f>'Investment analysis'!C7</f>
        <v>0</v>
      </c>
      <c r="D44" s="78"/>
      <c r="E44" s="78"/>
      <c r="F44" s="78"/>
      <c r="G44" s="76"/>
      <c r="H44" s="9"/>
    </row>
    <row r="45" spans="1:9" ht="13.8" thickBot="1">
      <c r="A45" s="1"/>
      <c r="B45" s="88" t="s">
        <v>46</v>
      </c>
      <c r="C45" s="187">
        <f>C42+C44</f>
        <v>0</v>
      </c>
      <c r="D45" s="187">
        <f>SUM(D42:D42)</f>
        <v>0</v>
      </c>
      <c r="E45" s="187">
        <f>SUM(E42:E42)</f>
        <v>0</v>
      </c>
      <c r="F45" s="187">
        <f>SUM(F42:F42)</f>
        <v>0</v>
      </c>
      <c r="G45" s="185">
        <f>SUM(G42:G42)</f>
        <v>0</v>
      </c>
      <c r="H45" s="9"/>
    </row>
    <row r="46" spans="1:9" ht="17.25" customHeight="1" thickBot="1">
      <c r="H46" s="9"/>
      <c r="I46" s="1"/>
    </row>
    <row r="47" spans="1:9" s="2" customFormat="1" ht="17.25" customHeight="1">
      <c r="A47" s="16"/>
      <c r="B47" s="246" t="s">
        <v>132</v>
      </c>
      <c r="C47" s="245" t="s">
        <v>49</v>
      </c>
      <c r="D47" s="16"/>
      <c r="E47" s="16"/>
      <c r="F47" s="16"/>
      <c r="G47" s="16"/>
      <c r="H47" s="139"/>
    </row>
    <row r="48" spans="1:9" ht="17.25" customHeight="1">
      <c r="B48" s="74" t="s">
        <v>126</v>
      </c>
      <c r="C48" s="86">
        <v>0</v>
      </c>
      <c r="H48" s="9"/>
      <c r="I48" s="1"/>
    </row>
    <row r="49" spans="2:9" ht="17.25" customHeight="1">
      <c r="B49" s="74" t="s">
        <v>110</v>
      </c>
      <c r="C49" s="86">
        <f>SUM(C50:C52)</f>
        <v>0</v>
      </c>
      <c r="H49" s="9"/>
      <c r="I49" s="1"/>
    </row>
    <row r="50" spans="2:9" ht="17.25" customHeight="1">
      <c r="B50" s="85" t="s">
        <v>121</v>
      </c>
      <c r="C50" s="86">
        <v>0</v>
      </c>
      <c r="H50" s="9"/>
      <c r="I50" s="1"/>
    </row>
    <row r="51" spans="2:9" ht="14.25" customHeight="1">
      <c r="B51" s="85" t="s">
        <v>122</v>
      </c>
      <c r="C51" s="86">
        <v>0</v>
      </c>
    </row>
    <row r="52" spans="2:9">
      <c r="B52" s="85" t="s">
        <v>130</v>
      </c>
      <c r="C52" s="86">
        <v>0</v>
      </c>
      <c r="H52" s="17"/>
      <c r="I52" s="17"/>
    </row>
    <row r="53" spans="2:9" ht="15" customHeight="1">
      <c r="B53" s="74" t="s">
        <v>111</v>
      </c>
      <c r="C53" s="86">
        <v>0</v>
      </c>
    </row>
    <row r="54" spans="2:9">
      <c r="B54" s="85" t="s">
        <v>123</v>
      </c>
      <c r="C54" s="86">
        <v>0</v>
      </c>
      <c r="D54" s="17"/>
      <c r="E54" s="17"/>
      <c r="F54" s="17"/>
      <c r="G54" s="17"/>
      <c r="H54" s="17"/>
      <c r="I54" s="17"/>
    </row>
    <row r="55" spans="2:9">
      <c r="B55" s="85" t="s">
        <v>124</v>
      </c>
      <c r="C55" s="86">
        <v>0</v>
      </c>
    </row>
    <row r="56" spans="2:9">
      <c r="B56" s="85" t="s">
        <v>125</v>
      </c>
      <c r="C56" s="86">
        <v>0</v>
      </c>
    </row>
    <row r="57" spans="2:9">
      <c r="B57" s="260"/>
      <c r="C57" s="261"/>
      <c r="D57" s="1"/>
    </row>
    <row r="58" spans="2:9">
      <c r="B58" s="74" t="s">
        <v>131</v>
      </c>
      <c r="C58" s="241">
        <f>C48+C49+C53</f>
        <v>0</v>
      </c>
      <c r="D58" s="1"/>
    </row>
    <row r="59" spans="2:9">
      <c r="B59" s="260"/>
      <c r="C59" s="261"/>
      <c r="D59" s="1"/>
    </row>
    <row r="60" spans="2:9" ht="13.8" thickBot="1">
      <c r="B60" s="110" t="s">
        <v>127</v>
      </c>
      <c r="C60" s="240">
        <f>C58-C45</f>
        <v>0</v>
      </c>
      <c r="D60" s="1"/>
    </row>
    <row r="61" spans="2:9">
      <c r="B61" s="1"/>
      <c r="C61" s="1"/>
      <c r="D61" s="1"/>
    </row>
    <row r="62" spans="2:9">
      <c r="B62" s="1"/>
      <c r="C62" s="1"/>
      <c r="D62" s="1"/>
    </row>
    <row r="63" spans="2:9">
      <c r="B63" s="1"/>
      <c r="C63" s="1"/>
      <c r="D63" s="1"/>
    </row>
    <row r="64" spans="2:9">
      <c r="B64" s="1"/>
      <c r="C64" s="1"/>
      <c r="D64" s="1"/>
    </row>
    <row r="65" spans="2:4">
      <c r="B65" s="1"/>
      <c r="C65" s="1"/>
      <c r="D65" s="1"/>
    </row>
    <row r="66" spans="2:4">
      <c r="B66" s="1"/>
      <c r="C66" s="1"/>
      <c r="D66" s="1"/>
    </row>
    <row r="67" spans="2:4">
      <c r="B67" s="1"/>
      <c r="C67" s="1"/>
      <c r="D67" s="1"/>
    </row>
    <row r="68" spans="2:4">
      <c r="B68" s="1"/>
      <c r="C68" s="1"/>
      <c r="D68" s="1"/>
    </row>
    <row r="69" spans="2:4">
      <c r="B69" s="1"/>
      <c r="C69" s="1"/>
      <c r="D69" s="1"/>
    </row>
  </sheetData>
  <mergeCells count="5">
    <mergeCell ref="B57:C57"/>
    <mergeCell ref="B59:C59"/>
    <mergeCell ref="B2:E4"/>
    <mergeCell ref="B8:E8"/>
    <mergeCell ref="B6:E6"/>
  </mergeCells>
  <phoneticPr fontId="2" type="noConversion"/>
  <printOptions horizontalCentered="1"/>
  <pageMargins left="0.19685039370078741" right="0.19685039370078741" top="0.19685039370078741" bottom="0.19685039370078741" header="0.51181102362204722" footer="0.51181102362204722"/>
  <pageSetup paperSize="9" scale="6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sheetPr>
  <dimension ref="A1:CZ143"/>
  <sheetViews>
    <sheetView showGridLines="0" workbookViewId="0">
      <selection activeCell="F9" sqref="F9"/>
    </sheetView>
  </sheetViews>
  <sheetFormatPr defaultColWidth="9.109375" defaultRowHeight="13.2"/>
  <cols>
    <col min="1" max="1" width="30.88671875" style="1" bestFit="1" customWidth="1"/>
    <col min="2" max="2" width="11.88671875" style="1" customWidth="1"/>
    <col min="3" max="15" width="9" style="1" customWidth="1"/>
    <col min="16" max="16384" width="9.109375" style="1"/>
  </cols>
  <sheetData>
    <row r="1" spans="1:18" ht="12.75" customHeight="1">
      <c r="A1" s="262">
        <f>Info!F7</f>
        <v>0</v>
      </c>
      <c r="B1" s="262"/>
      <c r="C1" s="262"/>
      <c r="D1" s="262"/>
      <c r="E1" s="262"/>
      <c r="F1" s="262"/>
      <c r="G1" s="262"/>
      <c r="H1" s="262"/>
      <c r="I1" s="262"/>
      <c r="J1" s="262"/>
      <c r="K1" s="262"/>
      <c r="L1" s="262"/>
      <c r="M1" s="262"/>
      <c r="N1" s="262"/>
      <c r="O1" s="262"/>
      <c r="P1" s="262"/>
      <c r="Q1" s="262"/>
    </row>
    <row r="2" spans="1:18" ht="12.75" customHeight="1">
      <c r="A2" s="262"/>
      <c r="B2" s="262"/>
      <c r="C2" s="262"/>
      <c r="D2" s="262"/>
      <c r="E2" s="262"/>
      <c r="F2" s="262"/>
      <c r="G2" s="262"/>
      <c r="H2" s="262"/>
      <c r="I2" s="262"/>
      <c r="J2" s="262"/>
      <c r="K2" s="262"/>
      <c r="L2" s="262"/>
      <c r="M2" s="262"/>
      <c r="N2" s="262"/>
      <c r="O2" s="262"/>
      <c r="P2" s="262"/>
      <c r="Q2" s="262"/>
    </row>
    <row r="3" spans="1:18" ht="13.5" customHeight="1" thickBot="1">
      <c r="A3" s="262"/>
      <c r="B3" s="262"/>
      <c r="C3" s="262"/>
      <c r="D3" s="262"/>
      <c r="E3" s="262"/>
      <c r="F3" s="262"/>
      <c r="G3" s="262"/>
      <c r="H3" s="262"/>
      <c r="I3" s="262"/>
      <c r="J3" s="262"/>
      <c r="K3" s="262"/>
      <c r="L3" s="262"/>
      <c r="M3" s="262"/>
      <c r="N3" s="262"/>
      <c r="O3" s="262"/>
      <c r="P3" s="262"/>
      <c r="Q3" s="262"/>
    </row>
    <row r="4" spans="1:18">
      <c r="A4" s="211" t="s">
        <v>18</v>
      </c>
      <c r="B4" s="212" t="s">
        <v>49</v>
      </c>
      <c r="C4" s="212" t="s">
        <v>58</v>
      </c>
      <c r="D4" s="212" t="s">
        <v>59</v>
      </c>
      <c r="E4" s="212" t="s">
        <v>60</v>
      </c>
      <c r="F4" s="212" t="s">
        <v>61</v>
      </c>
      <c r="G4" s="212" t="s">
        <v>62</v>
      </c>
      <c r="H4" s="212" t="s">
        <v>63</v>
      </c>
      <c r="I4" s="212" t="s">
        <v>64</v>
      </c>
      <c r="J4" s="212" t="s">
        <v>65</v>
      </c>
      <c r="K4" s="212" t="s">
        <v>66</v>
      </c>
      <c r="L4" s="212" t="s">
        <v>67</v>
      </c>
      <c r="M4" s="212" t="s">
        <v>68</v>
      </c>
      <c r="N4" s="212" t="s">
        <v>69</v>
      </c>
      <c r="O4" s="206" t="s">
        <v>41</v>
      </c>
      <c r="P4" s="206" t="s">
        <v>42</v>
      </c>
      <c r="Q4" s="213" t="s">
        <v>54</v>
      </c>
      <c r="R4" s="213" t="s">
        <v>128</v>
      </c>
    </row>
    <row r="5" spans="1:18">
      <c r="A5" s="74" t="s">
        <v>6</v>
      </c>
      <c r="B5" s="80"/>
      <c r="C5" s="80"/>
      <c r="D5" s="80"/>
      <c r="E5" s="80"/>
      <c r="F5" s="80"/>
      <c r="G5" s="80"/>
      <c r="H5" s="80"/>
      <c r="I5" s="80"/>
      <c r="J5" s="80"/>
      <c r="K5" s="80"/>
      <c r="L5" s="80"/>
      <c r="M5" s="80"/>
      <c r="N5" s="80"/>
      <c r="O5" s="80"/>
      <c r="P5" s="80"/>
      <c r="Q5" s="108"/>
      <c r="R5" s="108"/>
    </row>
    <row r="6" spans="1:18">
      <c r="A6" s="109" t="s">
        <v>97</v>
      </c>
      <c r="B6" s="200">
        <f>'Investment&amp;Funding'!C39</f>
        <v>0</v>
      </c>
      <c r="C6" s="79">
        <v>0</v>
      </c>
      <c r="D6" s="79">
        <v>0</v>
      </c>
      <c r="E6" s="79">
        <v>0</v>
      </c>
      <c r="F6" s="79">
        <v>0</v>
      </c>
      <c r="G6" s="79">
        <v>0</v>
      </c>
      <c r="H6" s="79">
        <v>0</v>
      </c>
      <c r="I6" s="79">
        <v>0</v>
      </c>
      <c r="J6" s="79">
        <v>0</v>
      </c>
      <c r="K6" s="79">
        <v>0</v>
      </c>
      <c r="L6" s="79">
        <v>0</v>
      </c>
      <c r="M6" s="79">
        <v>0</v>
      </c>
      <c r="N6" s="79">
        <v>0</v>
      </c>
      <c r="O6" s="200">
        <f>'Investment&amp;Funding'!D39</f>
        <v>0</v>
      </c>
      <c r="P6" s="200">
        <f>'Investment&amp;Funding'!E39</f>
        <v>0</v>
      </c>
      <c r="Q6" s="200">
        <f>'Investment&amp;Funding'!F39</f>
        <v>0</v>
      </c>
      <c r="R6" s="200">
        <f>'Investment&amp;Funding'!G39</f>
        <v>0</v>
      </c>
    </row>
    <row r="7" spans="1:18">
      <c r="A7" s="109" t="s">
        <v>100</v>
      </c>
      <c r="B7" s="200">
        <f>'Investment&amp;Funding'!C40</f>
        <v>0</v>
      </c>
      <c r="C7" s="79">
        <v>0</v>
      </c>
      <c r="D7" s="79">
        <v>0</v>
      </c>
      <c r="E7" s="79">
        <v>0</v>
      </c>
      <c r="F7" s="79">
        <v>0</v>
      </c>
      <c r="G7" s="79">
        <v>0</v>
      </c>
      <c r="H7" s="79">
        <v>0</v>
      </c>
      <c r="I7" s="79">
        <v>0</v>
      </c>
      <c r="J7" s="79">
        <v>0</v>
      </c>
      <c r="K7" s="79">
        <v>0</v>
      </c>
      <c r="L7" s="79">
        <v>0</v>
      </c>
      <c r="M7" s="79">
        <v>0</v>
      </c>
      <c r="N7" s="79">
        <v>0</v>
      </c>
      <c r="O7" s="200">
        <f>'Investment&amp;Funding'!D40</f>
        <v>0</v>
      </c>
      <c r="P7" s="200">
        <f>'Investment&amp;Funding'!E40</f>
        <v>0</v>
      </c>
      <c r="Q7" s="201">
        <f>'Investment&amp;Funding'!F40</f>
        <v>0</v>
      </c>
      <c r="R7" s="201">
        <f>'Investment&amp;Funding'!G40</f>
        <v>0</v>
      </c>
    </row>
    <row r="8" spans="1:18">
      <c r="A8" s="109" t="s">
        <v>98</v>
      </c>
      <c r="B8" s="200">
        <f>'Investment&amp;Funding'!C41</f>
        <v>0</v>
      </c>
      <c r="C8" s="79">
        <v>0</v>
      </c>
      <c r="D8" s="79">
        <v>0</v>
      </c>
      <c r="E8" s="79">
        <v>0</v>
      </c>
      <c r="F8" s="79">
        <v>0</v>
      </c>
      <c r="G8" s="79">
        <v>0</v>
      </c>
      <c r="H8" s="79">
        <v>0</v>
      </c>
      <c r="I8" s="79">
        <v>0</v>
      </c>
      <c r="J8" s="79">
        <v>0</v>
      </c>
      <c r="K8" s="79">
        <v>0</v>
      </c>
      <c r="L8" s="79">
        <v>0</v>
      </c>
      <c r="M8" s="79">
        <v>0</v>
      </c>
      <c r="N8" s="79">
        <v>0</v>
      </c>
      <c r="O8" s="200">
        <f>'Investment&amp;Funding'!D41</f>
        <v>0</v>
      </c>
      <c r="P8" s="200">
        <f>'Investment&amp;Funding'!E41</f>
        <v>0</v>
      </c>
      <c r="Q8" s="201">
        <f>'Investment&amp;Funding'!F41</f>
        <v>0</v>
      </c>
      <c r="R8" s="201">
        <f>'Investment&amp;Funding'!G41</f>
        <v>0</v>
      </c>
    </row>
    <row r="9" spans="1:18">
      <c r="A9" s="74" t="s">
        <v>7</v>
      </c>
      <c r="B9" s="200">
        <f>SUM(B6:B8)</f>
        <v>0</v>
      </c>
      <c r="C9" s="79">
        <f>SUM(C6:C8)</f>
        <v>0</v>
      </c>
      <c r="D9" s="79">
        <f t="shared" ref="D9:N9" si="0">SUM(D6:D8)</f>
        <v>0</v>
      </c>
      <c r="E9" s="79">
        <f t="shared" si="0"/>
        <v>0</v>
      </c>
      <c r="F9" s="79">
        <f t="shared" si="0"/>
        <v>0</v>
      </c>
      <c r="G9" s="79">
        <f t="shared" si="0"/>
        <v>0</v>
      </c>
      <c r="H9" s="79">
        <f t="shared" si="0"/>
        <v>0</v>
      </c>
      <c r="I9" s="79">
        <f t="shared" si="0"/>
        <v>0</v>
      </c>
      <c r="J9" s="79">
        <f t="shared" si="0"/>
        <v>0</v>
      </c>
      <c r="K9" s="79">
        <f t="shared" si="0"/>
        <v>0</v>
      </c>
      <c r="L9" s="79">
        <f t="shared" si="0"/>
        <v>0</v>
      </c>
      <c r="M9" s="79">
        <f t="shared" si="0"/>
        <v>0</v>
      </c>
      <c r="N9" s="79">
        <f t="shared" si="0"/>
        <v>0</v>
      </c>
      <c r="O9" s="200">
        <f t="shared" ref="O9:Q9" si="1">SUM(O6:O8)</f>
        <v>0</v>
      </c>
      <c r="P9" s="200">
        <f t="shared" si="1"/>
        <v>0</v>
      </c>
      <c r="Q9" s="201">
        <f t="shared" si="1"/>
        <v>0</v>
      </c>
      <c r="R9" s="201">
        <f t="shared" ref="R9" si="2">SUM(R6:R8)</f>
        <v>0</v>
      </c>
    </row>
    <row r="10" spans="1:18">
      <c r="A10" s="85"/>
      <c r="B10" s="105"/>
      <c r="C10" s="105"/>
      <c r="D10" s="105"/>
      <c r="E10" s="105"/>
      <c r="F10" s="105"/>
      <c r="G10" s="105"/>
      <c r="H10" s="105"/>
      <c r="I10" s="105"/>
      <c r="J10" s="105"/>
      <c r="K10" s="105"/>
      <c r="L10" s="105"/>
      <c r="M10" s="105"/>
      <c r="N10" s="105"/>
      <c r="O10" s="104"/>
      <c r="P10" s="104"/>
      <c r="Q10" s="114"/>
      <c r="R10" s="114"/>
    </row>
    <row r="11" spans="1:18">
      <c r="A11" s="74" t="s">
        <v>8</v>
      </c>
      <c r="B11" s="80"/>
      <c r="C11" s="80"/>
      <c r="D11" s="80"/>
      <c r="E11" s="80"/>
      <c r="F11" s="80"/>
      <c r="G11" s="80"/>
      <c r="H11" s="80"/>
      <c r="I11" s="80"/>
      <c r="J11" s="80"/>
      <c r="K11" s="80"/>
      <c r="L11" s="80"/>
      <c r="M11" s="80"/>
      <c r="N11" s="80"/>
      <c r="O11" s="104"/>
      <c r="P11" s="104"/>
      <c r="Q11" s="114"/>
      <c r="R11" s="114"/>
    </row>
    <row r="12" spans="1:18" hidden="1">
      <c r="A12" s="109"/>
      <c r="B12" s="106"/>
      <c r="C12" s="106"/>
      <c r="D12" s="106"/>
      <c r="E12" s="106"/>
      <c r="F12" s="106"/>
      <c r="G12" s="106"/>
      <c r="H12" s="106"/>
      <c r="I12" s="106"/>
      <c r="J12" s="106"/>
      <c r="K12" s="106"/>
      <c r="L12" s="106"/>
      <c r="M12" s="106"/>
      <c r="N12" s="106"/>
      <c r="O12" s="107"/>
      <c r="P12" s="104"/>
      <c r="Q12" s="114"/>
      <c r="R12" s="114"/>
    </row>
    <row r="13" spans="1:18" hidden="1">
      <c r="A13" s="109"/>
      <c r="B13" s="106"/>
      <c r="C13" s="106"/>
      <c r="D13" s="106"/>
      <c r="E13" s="106"/>
      <c r="F13" s="106"/>
      <c r="G13" s="106"/>
      <c r="H13" s="106"/>
      <c r="I13" s="106"/>
      <c r="J13" s="106"/>
      <c r="K13" s="106"/>
      <c r="L13" s="106"/>
      <c r="M13" s="106"/>
      <c r="N13" s="106"/>
      <c r="O13" s="107"/>
      <c r="P13" s="104"/>
      <c r="Q13" s="114"/>
      <c r="R13" s="114"/>
    </row>
    <row r="14" spans="1:18" hidden="1">
      <c r="A14" s="109"/>
      <c r="B14" s="106"/>
      <c r="C14" s="106"/>
      <c r="D14" s="106"/>
      <c r="E14" s="106"/>
      <c r="F14" s="106"/>
      <c r="G14" s="106"/>
      <c r="H14" s="106"/>
      <c r="I14" s="106"/>
      <c r="J14" s="106"/>
      <c r="K14" s="106"/>
      <c r="L14" s="106"/>
      <c r="M14" s="106"/>
      <c r="N14" s="106"/>
      <c r="O14" s="107"/>
      <c r="P14" s="104"/>
      <c r="Q14" s="114"/>
      <c r="R14" s="114"/>
    </row>
    <row r="15" spans="1:18" hidden="1">
      <c r="A15" s="109"/>
      <c r="B15" s="106"/>
      <c r="C15" s="106"/>
      <c r="D15" s="106"/>
      <c r="E15" s="106"/>
      <c r="F15" s="106"/>
      <c r="G15" s="106"/>
      <c r="H15" s="106"/>
      <c r="I15" s="106"/>
      <c r="J15" s="106"/>
      <c r="K15" s="106"/>
      <c r="L15" s="106"/>
      <c r="M15" s="106"/>
      <c r="N15" s="106"/>
      <c r="O15" s="107"/>
      <c r="P15" s="104"/>
      <c r="Q15" s="114"/>
      <c r="R15" s="114"/>
    </row>
    <row r="16" spans="1:18" hidden="1">
      <c r="A16" s="109"/>
      <c r="B16" s="106"/>
      <c r="C16" s="106"/>
      <c r="D16" s="106"/>
      <c r="E16" s="106"/>
      <c r="F16" s="106"/>
      <c r="G16" s="106"/>
      <c r="H16" s="106"/>
      <c r="I16" s="106"/>
      <c r="J16" s="106"/>
      <c r="K16" s="106"/>
      <c r="L16" s="106"/>
      <c r="M16" s="106"/>
      <c r="N16" s="106"/>
      <c r="O16" s="107"/>
      <c r="P16" s="104"/>
      <c r="Q16" s="114"/>
      <c r="R16" s="114"/>
    </row>
    <row r="17" spans="1:18" hidden="1">
      <c r="A17" s="109"/>
      <c r="B17" s="106"/>
      <c r="C17" s="106"/>
      <c r="D17" s="106"/>
      <c r="E17" s="106"/>
      <c r="F17" s="106"/>
      <c r="G17" s="106"/>
      <c r="H17" s="106"/>
      <c r="I17" s="106"/>
      <c r="J17" s="106"/>
      <c r="K17" s="106"/>
      <c r="L17" s="106"/>
      <c r="M17" s="106"/>
      <c r="N17" s="106"/>
      <c r="O17" s="107"/>
      <c r="P17" s="104"/>
      <c r="Q17" s="114"/>
      <c r="R17" s="114"/>
    </row>
    <row r="18" spans="1:18">
      <c r="A18" s="109" t="s">
        <v>97</v>
      </c>
      <c r="B18" s="200">
        <f>B6</f>
        <v>0</v>
      </c>
      <c r="C18" s="79"/>
      <c r="D18" s="79"/>
      <c r="E18" s="79"/>
      <c r="F18" s="79"/>
      <c r="G18" s="79"/>
      <c r="H18" s="79"/>
      <c r="I18" s="79"/>
      <c r="J18" s="79"/>
      <c r="K18" s="79"/>
      <c r="L18" s="79"/>
      <c r="M18" s="79"/>
      <c r="N18" s="79"/>
      <c r="O18" s="200">
        <f>B18+O6</f>
        <v>0</v>
      </c>
      <c r="P18" s="200">
        <f t="shared" ref="P18:R18" si="3">O18+P6</f>
        <v>0</v>
      </c>
      <c r="Q18" s="201">
        <f t="shared" si="3"/>
        <v>0</v>
      </c>
      <c r="R18" s="201">
        <f t="shared" si="3"/>
        <v>0</v>
      </c>
    </row>
    <row r="19" spans="1:18">
      <c r="A19" s="109" t="s">
        <v>100</v>
      </c>
      <c r="B19" s="200">
        <f t="shared" ref="B19:B20" si="4">B7</f>
        <v>0</v>
      </c>
      <c r="C19" s="79"/>
      <c r="D19" s="79"/>
      <c r="E19" s="79"/>
      <c r="F19" s="79"/>
      <c r="G19" s="79"/>
      <c r="H19" s="79"/>
      <c r="I19" s="79"/>
      <c r="J19" s="79"/>
      <c r="K19" s="79"/>
      <c r="L19" s="79"/>
      <c r="M19" s="79"/>
      <c r="N19" s="79"/>
      <c r="O19" s="200">
        <f>B19+O7</f>
        <v>0</v>
      </c>
      <c r="P19" s="200">
        <f t="shared" ref="P19:R20" si="5">O19+P7</f>
        <v>0</v>
      </c>
      <c r="Q19" s="201">
        <f t="shared" si="5"/>
        <v>0</v>
      </c>
      <c r="R19" s="201">
        <f t="shared" si="5"/>
        <v>0</v>
      </c>
    </row>
    <row r="20" spans="1:18">
      <c r="A20" s="109" t="s">
        <v>98</v>
      </c>
      <c r="B20" s="200">
        <f t="shared" si="4"/>
        <v>0</v>
      </c>
      <c r="C20" s="79"/>
      <c r="D20" s="79"/>
      <c r="E20" s="79"/>
      <c r="F20" s="79"/>
      <c r="G20" s="79"/>
      <c r="H20" s="79"/>
      <c r="I20" s="79"/>
      <c r="J20" s="79"/>
      <c r="K20" s="79"/>
      <c r="L20" s="79"/>
      <c r="M20" s="79"/>
      <c r="N20" s="79"/>
      <c r="O20" s="200">
        <f>B20+O8</f>
        <v>0</v>
      </c>
      <c r="P20" s="200">
        <f t="shared" si="5"/>
        <v>0</v>
      </c>
      <c r="Q20" s="201">
        <f t="shared" si="5"/>
        <v>0</v>
      </c>
      <c r="R20" s="201">
        <f t="shared" si="5"/>
        <v>0</v>
      </c>
    </row>
    <row r="21" spans="1:18">
      <c r="A21" s="74" t="s">
        <v>9</v>
      </c>
      <c r="B21" s="200">
        <f>B9</f>
        <v>0</v>
      </c>
      <c r="C21" s="79"/>
      <c r="D21" s="79"/>
      <c r="E21" s="79"/>
      <c r="F21" s="79"/>
      <c r="G21" s="79"/>
      <c r="H21" s="79"/>
      <c r="I21" s="79"/>
      <c r="J21" s="79"/>
      <c r="K21" s="79"/>
      <c r="L21" s="79"/>
      <c r="M21" s="79"/>
      <c r="N21" s="79"/>
      <c r="O21" s="200">
        <f>SUM(O18:O20)</f>
        <v>0</v>
      </c>
      <c r="P21" s="200">
        <f t="shared" ref="P21:Q21" si="6">SUM(P18:P20)</f>
        <v>0</v>
      </c>
      <c r="Q21" s="201">
        <f t="shared" si="6"/>
        <v>0</v>
      </c>
      <c r="R21" s="201">
        <f t="shared" ref="R21" si="7">SUM(R18:R20)</f>
        <v>0</v>
      </c>
    </row>
    <row r="22" spans="1:18">
      <c r="A22" s="85"/>
      <c r="B22" s="105"/>
      <c r="C22" s="105"/>
      <c r="D22" s="105"/>
      <c r="E22" s="105"/>
      <c r="F22" s="105"/>
      <c r="G22" s="105"/>
      <c r="H22" s="105"/>
      <c r="I22" s="105"/>
      <c r="J22" s="105"/>
      <c r="K22" s="105"/>
      <c r="L22" s="105"/>
      <c r="M22" s="105"/>
      <c r="N22" s="105"/>
      <c r="O22" s="105"/>
      <c r="P22" s="80"/>
      <c r="Q22" s="108"/>
      <c r="R22" s="108"/>
    </row>
    <row r="23" spans="1:18">
      <c r="A23" s="74" t="s">
        <v>99</v>
      </c>
      <c r="B23" s="77"/>
      <c r="C23" s="77"/>
      <c r="D23" s="77"/>
      <c r="E23" s="77"/>
      <c r="F23" s="77"/>
      <c r="G23" s="77"/>
      <c r="H23" s="77"/>
      <c r="I23" s="77"/>
      <c r="J23" s="77"/>
      <c r="K23" s="77"/>
      <c r="L23" s="77"/>
      <c r="M23" s="77"/>
      <c r="N23" s="77"/>
      <c r="O23" s="80"/>
      <c r="P23" s="80"/>
      <c r="Q23" s="108"/>
      <c r="R23" s="108"/>
    </row>
    <row r="24" spans="1:18">
      <c r="A24" s="112" t="s">
        <v>97</v>
      </c>
      <c r="B24" s="113">
        <v>7.0000000000000007E-2</v>
      </c>
      <c r="C24" s="113"/>
      <c r="D24" s="113"/>
      <c r="E24" s="113"/>
      <c r="F24" s="113"/>
      <c r="G24" s="113"/>
      <c r="H24" s="113"/>
      <c r="I24" s="113"/>
      <c r="J24" s="113"/>
      <c r="K24" s="113"/>
      <c r="L24" s="113"/>
      <c r="M24" s="113"/>
      <c r="N24" s="113"/>
      <c r="O24" s="80"/>
      <c r="P24" s="80"/>
      <c r="Q24" s="108"/>
      <c r="R24" s="108"/>
    </row>
    <row r="25" spans="1:18">
      <c r="A25" s="112" t="s">
        <v>51</v>
      </c>
      <c r="B25" s="113">
        <v>0.15</v>
      </c>
      <c r="C25" s="113"/>
      <c r="D25" s="113"/>
      <c r="E25" s="113"/>
      <c r="F25" s="113"/>
      <c r="G25" s="113"/>
      <c r="H25" s="113"/>
      <c r="I25" s="113"/>
      <c r="J25" s="113"/>
      <c r="K25" s="113"/>
      <c r="L25" s="113"/>
      <c r="M25" s="113"/>
      <c r="N25" s="113"/>
      <c r="O25" s="80"/>
      <c r="P25" s="80"/>
      <c r="Q25" s="108"/>
      <c r="R25" s="108"/>
    </row>
    <row r="26" spans="1:18" ht="13.8" thickBot="1">
      <c r="A26" s="214" t="s">
        <v>98</v>
      </c>
      <c r="B26" s="215">
        <v>0.25</v>
      </c>
      <c r="C26" s="215"/>
      <c r="D26" s="215"/>
      <c r="E26" s="215"/>
      <c r="F26" s="215"/>
      <c r="G26" s="215"/>
      <c r="H26" s="215"/>
      <c r="I26" s="215"/>
      <c r="J26" s="215"/>
      <c r="K26" s="215"/>
      <c r="L26" s="215"/>
      <c r="M26" s="215"/>
      <c r="N26" s="215"/>
      <c r="O26" s="103"/>
      <c r="P26" s="103"/>
      <c r="Q26" s="111"/>
      <c r="R26" s="111"/>
    </row>
    <row r="27" spans="1:18">
      <c r="B27" s="40"/>
      <c r="C27" s="40"/>
      <c r="D27" s="40"/>
      <c r="E27" s="40"/>
      <c r="F27" s="40"/>
      <c r="G27" s="40"/>
      <c r="H27" s="40"/>
      <c r="I27" s="40"/>
      <c r="J27" s="40"/>
      <c r="K27" s="40"/>
      <c r="L27" s="40"/>
      <c r="M27" s="40"/>
      <c r="N27" s="40"/>
      <c r="O27" s="40"/>
    </row>
    <row r="28" spans="1:18">
      <c r="B28" s="40"/>
      <c r="C28" s="40"/>
      <c r="D28" s="40"/>
      <c r="E28" s="40"/>
      <c r="F28" s="40"/>
      <c r="G28" s="40"/>
      <c r="H28" s="40"/>
      <c r="I28" s="40"/>
      <c r="J28" s="40"/>
      <c r="K28" s="40"/>
      <c r="L28" s="40"/>
      <c r="M28" s="40"/>
      <c r="N28" s="40"/>
      <c r="O28" s="40"/>
    </row>
    <row r="29" spans="1:18">
      <c r="A29" s="40"/>
    </row>
    <row r="30" spans="1:18">
      <c r="A30" s="40"/>
    </row>
    <row r="31" spans="1:18">
      <c r="A31" s="40"/>
    </row>
    <row r="32" spans="1:18">
      <c r="A32" s="40"/>
    </row>
    <row r="33" spans="1:104">
      <c r="A33" s="40"/>
    </row>
    <row r="34" spans="1:104">
      <c r="A34" s="40"/>
    </row>
    <row r="35" spans="1:104">
      <c r="A35" s="40"/>
    </row>
    <row r="36" spans="1:104">
      <c r="A36" s="40"/>
    </row>
    <row r="37" spans="1:104" hidden="1">
      <c r="A37" s="40"/>
      <c r="B37" s="40"/>
      <c r="C37" s="40"/>
      <c r="D37" s="40"/>
      <c r="E37" s="40"/>
      <c r="F37" s="40"/>
      <c r="G37" s="40"/>
      <c r="H37" s="40"/>
      <c r="I37" s="40"/>
      <c r="J37" s="40"/>
      <c r="K37" s="40"/>
      <c r="L37" s="40"/>
      <c r="M37" s="40"/>
      <c r="N37" s="40"/>
    </row>
    <row r="38" spans="1:104" ht="13.5" hidden="1" customHeight="1">
      <c r="A38" s="42"/>
      <c r="B38" s="43" t="s">
        <v>17</v>
      </c>
      <c r="C38" s="152"/>
      <c r="D38" s="152"/>
      <c r="E38" s="152"/>
      <c r="F38" s="152"/>
      <c r="G38" s="152"/>
      <c r="H38" s="152"/>
      <c r="I38" s="152"/>
      <c r="J38" s="152"/>
      <c r="K38" s="152"/>
      <c r="L38" s="152"/>
      <c r="M38" s="152"/>
      <c r="N38" s="152"/>
    </row>
    <row r="39" spans="1:104" ht="13.5" hidden="1" customHeight="1">
      <c r="A39" s="44"/>
      <c r="B39" s="45" t="e">
        <f>#REF!</f>
        <v>#REF!</v>
      </c>
      <c r="C39" s="153"/>
      <c r="D39" s="153"/>
      <c r="E39" s="153"/>
      <c r="F39" s="153"/>
      <c r="G39" s="153"/>
      <c r="H39" s="153"/>
      <c r="I39" s="153"/>
      <c r="J39" s="153"/>
      <c r="K39" s="153"/>
      <c r="L39" s="153"/>
      <c r="M39" s="153"/>
      <c r="N39" s="153"/>
    </row>
    <row r="40" spans="1:104" ht="13.5" hidden="1" customHeight="1">
      <c r="A40" s="46"/>
      <c r="B40" s="47" t="e">
        <f>#REF!</f>
        <v>#REF!</v>
      </c>
      <c r="C40" s="154"/>
      <c r="D40" s="154"/>
      <c r="E40" s="154"/>
      <c r="F40" s="154"/>
      <c r="G40" s="154"/>
      <c r="H40" s="154"/>
      <c r="I40" s="154"/>
      <c r="J40" s="154"/>
      <c r="K40" s="154"/>
      <c r="L40" s="154"/>
      <c r="M40" s="154"/>
      <c r="N40" s="154"/>
    </row>
    <row r="41" spans="1:104" ht="13.5" hidden="1" customHeight="1">
      <c r="A41" s="42"/>
      <c r="B41" s="43" t="e">
        <f>#REF!</f>
        <v>#REF!</v>
      </c>
      <c r="C41" s="152"/>
      <c r="D41" s="152"/>
      <c r="E41" s="152"/>
      <c r="F41" s="152"/>
      <c r="G41" s="152"/>
      <c r="H41" s="152"/>
      <c r="I41" s="152"/>
      <c r="J41" s="152"/>
      <c r="K41" s="152"/>
      <c r="L41" s="152"/>
      <c r="M41" s="152"/>
      <c r="N41" s="152"/>
    </row>
    <row r="42" spans="1:104" ht="13.5" hidden="1" customHeight="1">
      <c r="A42" s="42"/>
      <c r="B42" s="43" t="e">
        <f>#REF!</f>
        <v>#REF!</v>
      </c>
      <c r="C42" s="152"/>
      <c r="D42" s="152"/>
      <c r="E42" s="152"/>
      <c r="F42" s="152"/>
      <c r="G42" s="152"/>
      <c r="H42" s="152"/>
      <c r="I42" s="152"/>
      <c r="J42" s="152"/>
      <c r="K42" s="152"/>
      <c r="L42" s="152"/>
      <c r="M42" s="152"/>
      <c r="N42" s="152"/>
    </row>
    <row r="43" spans="1:104" ht="12.75" hidden="1" customHeight="1">
      <c r="A43" s="48"/>
      <c r="B43" s="43" t="e">
        <f>B41*B42</f>
        <v>#REF!</v>
      </c>
      <c r="C43" s="152"/>
      <c r="D43" s="152"/>
      <c r="E43" s="152"/>
      <c r="F43" s="152"/>
      <c r="G43" s="152"/>
      <c r="H43" s="152"/>
      <c r="I43" s="152"/>
      <c r="J43" s="152"/>
      <c r="K43" s="152"/>
      <c r="L43" s="152"/>
      <c r="M43" s="152"/>
      <c r="N43" s="152"/>
    </row>
    <row r="44" spans="1:104" ht="13.5" hidden="1" customHeight="1">
      <c r="A44" s="49"/>
      <c r="B44" s="50" t="e">
        <f>#REF!</f>
        <v>#REF!</v>
      </c>
      <c r="C44" s="155"/>
      <c r="D44" s="155"/>
      <c r="E44" s="155"/>
      <c r="F44" s="155"/>
      <c r="G44" s="155"/>
      <c r="H44" s="155"/>
      <c r="I44" s="155"/>
      <c r="J44" s="155"/>
      <c r="K44" s="155"/>
      <c r="L44" s="155"/>
      <c r="M44" s="155"/>
      <c r="N44" s="155"/>
    </row>
    <row r="45" spans="1:104" ht="12.75" hidden="1" customHeight="1">
      <c r="A45" s="51"/>
      <c r="B45" s="52" t="e">
        <f>B39/B43</f>
        <v>#REF!</v>
      </c>
      <c r="C45" s="156"/>
      <c r="D45" s="156"/>
      <c r="E45" s="156"/>
      <c r="F45" s="156"/>
      <c r="G45" s="156"/>
      <c r="H45" s="156"/>
      <c r="I45" s="156"/>
      <c r="J45" s="156"/>
      <c r="K45" s="156"/>
      <c r="L45" s="156"/>
      <c r="M45" s="156"/>
      <c r="N45" s="156"/>
    </row>
    <row r="46" spans="1:104" ht="13.5" hidden="1" customHeight="1">
      <c r="A46" s="53"/>
      <c r="B46" s="54" t="e">
        <f>12/B41*(365/12)</f>
        <v>#REF!</v>
      </c>
      <c r="C46" s="157"/>
      <c r="D46" s="157"/>
      <c r="E46" s="157"/>
      <c r="F46" s="157"/>
      <c r="G46" s="157"/>
      <c r="H46" s="157"/>
      <c r="I46" s="157"/>
      <c r="J46" s="157"/>
      <c r="K46" s="157"/>
      <c r="L46" s="157"/>
      <c r="M46" s="157"/>
      <c r="N46" s="157"/>
    </row>
    <row r="47" spans="1:104" hidden="1"/>
    <row r="48" spans="1:104" ht="13.8" hidden="1" thickBot="1">
      <c r="A48" s="55" t="e">
        <f>#REF!+#REF!</f>
        <v>#REF!</v>
      </c>
      <c r="B48" s="56" t="e">
        <f>A48+#REF!</f>
        <v>#REF!</v>
      </c>
      <c r="C48" s="56"/>
      <c r="D48" s="56"/>
      <c r="E48" s="56"/>
      <c r="F48" s="56"/>
      <c r="G48" s="56"/>
      <c r="H48" s="56"/>
      <c r="I48" s="56"/>
      <c r="J48" s="56"/>
      <c r="K48" s="56"/>
      <c r="L48" s="56"/>
      <c r="M48" s="56"/>
      <c r="N48" s="56"/>
      <c r="O48" s="57" t="e">
        <f>#REF!+#REF!</f>
        <v>#REF!</v>
      </c>
      <c r="P48" s="58" t="e">
        <f>O48+#REF!</f>
        <v>#REF!</v>
      </c>
      <c r="Q48" s="57" t="e">
        <f>P48+#REF!</f>
        <v>#REF!</v>
      </c>
      <c r="R48" s="57" t="e">
        <f>#REF!+#REF!</f>
        <v>#REF!</v>
      </c>
      <c r="S48" s="58" t="e">
        <f>R48+#REF!</f>
        <v>#REF!</v>
      </c>
      <c r="T48" s="58" t="e">
        <f>S48+#REF!</f>
        <v>#REF!</v>
      </c>
      <c r="U48" s="58" t="e">
        <f>T48+#REF!</f>
        <v>#REF!</v>
      </c>
      <c r="V48" s="58" t="e">
        <f>U48+#REF!</f>
        <v>#REF!</v>
      </c>
      <c r="W48" s="58" t="e">
        <f>V48+#REF!</f>
        <v>#REF!</v>
      </c>
      <c r="X48" s="58" t="e">
        <f>W48+#REF!</f>
        <v>#REF!</v>
      </c>
      <c r="Y48" s="58" t="e">
        <f>X48+#REF!</f>
        <v>#REF!</v>
      </c>
      <c r="Z48" s="58" t="e">
        <f>Y48+#REF!</f>
        <v>#REF!</v>
      </c>
      <c r="AA48" s="58" t="e">
        <f>Z48+#REF!</f>
        <v>#REF!</v>
      </c>
      <c r="AB48" s="58" t="e">
        <f>AA48+#REF!</f>
        <v>#REF!</v>
      </c>
      <c r="AC48" s="58" t="e">
        <f>AB48+#REF!</f>
        <v>#REF!</v>
      </c>
      <c r="AD48" s="58" t="e">
        <f>AC48+#REF!</f>
        <v>#REF!</v>
      </c>
      <c r="AE48" s="58" t="e">
        <f>AD48+#REF!</f>
        <v>#REF!</v>
      </c>
      <c r="AF48" s="58" t="e">
        <f>AE48+#REF!</f>
        <v>#REF!</v>
      </c>
      <c r="AG48" s="58" t="e">
        <f>AF48+#REF!</f>
        <v>#REF!</v>
      </c>
      <c r="AH48" s="58" t="e">
        <f>AG48+#REF!</f>
        <v>#REF!</v>
      </c>
      <c r="AI48" s="58" t="e">
        <f>AH48+#REF!</f>
        <v>#REF!</v>
      </c>
      <c r="AJ48" s="58" t="e">
        <f>AI48+#REF!</f>
        <v>#REF!</v>
      </c>
      <c r="AK48" s="58" t="e">
        <f>AJ48+#REF!</f>
        <v>#REF!</v>
      </c>
      <c r="AL48" s="58" t="e">
        <f>AK48+#REF!</f>
        <v>#REF!</v>
      </c>
      <c r="AM48" s="58" t="e">
        <f>AL48+#REF!</f>
        <v>#REF!</v>
      </c>
      <c r="AN48" s="58" t="e">
        <f>AM48+#REF!</f>
        <v>#REF!</v>
      </c>
      <c r="AO48" s="58" t="e">
        <f>AN48+#REF!</f>
        <v>#REF!</v>
      </c>
      <c r="AP48" s="58" t="e">
        <f>AO48+#REF!</f>
        <v>#REF!</v>
      </c>
      <c r="AQ48" s="58" t="e">
        <f>AP48+#REF!</f>
        <v>#REF!</v>
      </c>
      <c r="AR48" s="58" t="e">
        <f>AQ48+#REF!</f>
        <v>#REF!</v>
      </c>
      <c r="AS48" s="58" t="e">
        <f>AR48+#REF!</f>
        <v>#REF!</v>
      </c>
      <c r="AT48" s="58" t="e">
        <f>AS48+#REF!</f>
        <v>#REF!</v>
      </c>
      <c r="AU48" s="58" t="e">
        <f>AT48+#REF!</f>
        <v>#REF!</v>
      </c>
      <c r="AV48" s="58" t="e">
        <f>AU48+#REF!</f>
        <v>#REF!</v>
      </c>
      <c r="AW48" s="58" t="e">
        <f>AV48+#REF!</f>
        <v>#REF!</v>
      </c>
      <c r="AX48" s="58" t="e">
        <f>AW48+#REF!</f>
        <v>#REF!</v>
      </c>
      <c r="AY48" s="58" t="e">
        <f>AX48+#REF!</f>
        <v>#REF!</v>
      </c>
      <c r="AZ48" s="58" t="e">
        <f>AY48+#REF!</f>
        <v>#REF!</v>
      </c>
      <c r="BA48" s="58" t="e">
        <f>AZ48+#REF!</f>
        <v>#REF!</v>
      </c>
      <c r="BB48" s="58" t="e">
        <f>BA48+#REF!</f>
        <v>#REF!</v>
      </c>
      <c r="BC48" s="58" t="e">
        <f>BB48+#REF!</f>
        <v>#REF!</v>
      </c>
      <c r="BD48" s="58" t="e">
        <f>BC48+#REF!</f>
        <v>#REF!</v>
      </c>
      <c r="BE48" s="58" t="e">
        <f>BD48+#REF!</f>
        <v>#REF!</v>
      </c>
      <c r="BF48" s="58" t="e">
        <f>BE48+#REF!</f>
        <v>#REF!</v>
      </c>
      <c r="BG48" s="58" t="e">
        <f>BF48+#REF!</f>
        <v>#REF!</v>
      </c>
      <c r="BH48" s="58" t="e">
        <f>BG48+#REF!</f>
        <v>#REF!</v>
      </c>
      <c r="BI48" s="58" t="e">
        <f>BH48+#REF!</f>
        <v>#REF!</v>
      </c>
      <c r="BJ48" s="58" t="e">
        <f>BI48+#REF!</f>
        <v>#REF!</v>
      </c>
      <c r="BK48" s="58" t="e">
        <f>BJ48+#REF!</f>
        <v>#REF!</v>
      </c>
      <c r="BL48" s="58" t="e">
        <f>BK48+#REF!</f>
        <v>#REF!</v>
      </c>
      <c r="BM48" s="58" t="e">
        <f>BL48+#REF!</f>
        <v>#REF!</v>
      </c>
      <c r="BN48" s="58" t="e">
        <f>BM48+#REF!</f>
        <v>#REF!</v>
      </c>
      <c r="BO48" s="58" t="e">
        <f>BN48+#REF!</f>
        <v>#REF!</v>
      </c>
      <c r="BP48" s="58" t="e">
        <f>BO48+#REF!</f>
        <v>#REF!</v>
      </c>
      <c r="BQ48" s="58" t="e">
        <f>BP48+#REF!</f>
        <v>#REF!</v>
      </c>
      <c r="BR48" s="58" t="e">
        <f>BQ48+#REF!</f>
        <v>#REF!</v>
      </c>
      <c r="BS48" s="58" t="e">
        <f>BR48+#REF!</f>
        <v>#REF!</v>
      </c>
      <c r="BT48" s="58" t="e">
        <f>BS48+#REF!</f>
        <v>#REF!</v>
      </c>
      <c r="BU48" s="58" t="e">
        <f>BT48+#REF!</f>
        <v>#REF!</v>
      </c>
      <c r="BV48" s="58" t="e">
        <f>BU48+#REF!</f>
        <v>#REF!</v>
      </c>
      <c r="BW48" s="58" t="e">
        <f>BV48+#REF!</f>
        <v>#REF!</v>
      </c>
      <c r="BX48" s="58" t="e">
        <f>BW48+#REF!</f>
        <v>#REF!</v>
      </c>
      <c r="BY48" s="58" t="e">
        <f>BX48+#REF!</f>
        <v>#REF!</v>
      </c>
      <c r="BZ48" s="58" t="e">
        <f>BY48+#REF!</f>
        <v>#REF!</v>
      </c>
      <c r="CA48" s="58" t="e">
        <f>BZ48+#REF!</f>
        <v>#REF!</v>
      </c>
      <c r="CB48" s="58" t="e">
        <f>CA48+#REF!</f>
        <v>#REF!</v>
      </c>
      <c r="CC48" s="58" t="e">
        <f>CB48+#REF!</f>
        <v>#REF!</v>
      </c>
      <c r="CD48" s="58" t="e">
        <f>CC48+#REF!</f>
        <v>#REF!</v>
      </c>
      <c r="CE48" s="58" t="e">
        <f>CD48+#REF!</f>
        <v>#REF!</v>
      </c>
      <c r="CF48" s="58" t="e">
        <f>CE48+#REF!</f>
        <v>#REF!</v>
      </c>
      <c r="CG48" s="58" t="e">
        <f>CF48+#REF!</f>
        <v>#REF!</v>
      </c>
      <c r="CH48" s="58" t="e">
        <f>CG48+#REF!</f>
        <v>#REF!</v>
      </c>
      <c r="CI48" s="58" t="e">
        <f>CH48+#REF!</f>
        <v>#REF!</v>
      </c>
      <c r="CJ48" s="58" t="e">
        <f>CI48+#REF!</f>
        <v>#REF!</v>
      </c>
      <c r="CK48" s="58" t="e">
        <f>CJ48+#REF!</f>
        <v>#REF!</v>
      </c>
      <c r="CL48" s="58" t="e">
        <f>CK48+#REF!</f>
        <v>#REF!</v>
      </c>
      <c r="CM48" s="58" t="e">
        <f>CL48+#REF!</f>
        <v>#REF!</v>
      </c>
      <c r="CN48" s="58" t="e">
        <f>CM48+#REF!</f>
        <v>#REF!</v>
      </c>
      <c r="CO48" s="58" t="e">
        <f>CN48+#REF!</f>
        <v>#REF!</v>
      </c>
      <c r="CP48" s="58" t="e">
        <f>CO48+#REF!</f>
        <v>#REF!</v>
      </c>
      <c r="CQ48" s="58" t="e">
        <f>CP48+#REF!</f>
        <v>#REF!</v>
      </c>
      <c r="CR48" s="59" t="e">
        <f>CQ48+#REF!</f>
        <v>#REF!</v>
      </c>
      <c r="CS48" s="56"/>
      <c r="CT48" s="56"/>
      <c r="CU48" s="56"/>
      <c r="CV48" s="56"/>
      <c r="CW48" s="56"/>
      <c r="CX48" s="56"/>
      <c r="CY48" s="56"/>
      <c r="CZ48" s="56"/>
    </row>
    <row r="49" spans="1:104" hidden="1">
      <c r="A49" s="60" t="e">
        <f>IF(#REF!=#REF!,0,#REF!)</f>
        <v>#REF!</v>
      </c>
      <c r="B49" s="61" t="e">
        <f>IF(A50=#REF!,0,#REF!)</f>
        <v>#REF!</v>
      </c>
      <c r="C49" s="61"/>
      <c r="D49" s="61"/>
      <c r="E49" s="61"/>
      <c r="F49" s="61"/>
      <c r="G49" s="61"/>
      <c r="H49" s="61"/>
      <c r="I49" s="61"/>
      <c r="J49" s="61"/>
      <c r="K49" s="61"/>
      <c r="L49" s="61"/>
      <c r="M49" s="61"/>
      <c r="N49" s="61"/>
      <c r="O49" s="61" t="e">
        <f>IF(#REF!=#REF!,0,#REF!)</f>
        <v>#REF!</v>
      </c>
      <c r="P49" s="61" t="e">
        <f>IF(O50=#REF!,0,#REF!)</f>
        <v>#REF!</v>
      </c>
      <c r="Q49" s="61" t="e">
        <f>IF(P50=#REF!,0,#REF!)</f>
        <v>#REF!</v>
      </c>
      <c r="R49" s="61" t="e">
        <f>IF(#REF!=#REF!,0,#REF!)</f>
        <v>#REF!</v>
      </c>
      <c r="S49" s="61" t="e">
        <f>IF(R50=#REF!,0,#REF!)</f>
        <v>#REF!</v>
      </c>
      <c r="T49" s="61" t="e">
        <f>IF(S50=#REF!,0,#REF!)</f>
        <v>#REF!</v>
      </c>
      <c r="U49" s="40" t="e">
        <f>IF(T50=#REF!,0,#REF!)</f>
        <v>#REF!</v>
      </c>
      <c r="V49" s="61" t="e">
        <f>IF(U50=#REF!,0,#REF!)</f>
        <v>#REF!</v>
      </c>
      <c r="W49" s="40" t="e">
        <f>IF(V50=#REF!,0,#REF!)</f>
        <v>#REF!</v>
      </c>
      <c r="X49" s="61" t="e">
        <f>IF(W50=#REF!,0,#REF!)</f>
        <v>#REF!</v>
      </c>
      <c r="Y49" s="40" t="e">
        <f>IF(X50=#REF!,0,#REF!)</f>
        <v>#REF!</v>
      </c>
      <c r="Z49" s="61" t="e">
        <f>IF(Y50=#REF!,0,#REF!)</f>
        <v>#REF!</v>
      </c>
      <c r="AA49" s="40" t="e">
        <f>IF(Z50=#REF!,0,#REF!)</f>
        <v>#REF!</v>
      </c>
      <c r="AB49" s="61" t="e">
        <f>IF(AA50=#REF!,0,#REF!)</f>
        <v>#REF!</v>
      </c>
      <c r="AC49" s="40" t="e">
        <f>IF(AB50=#REF!,0,#REF!)</f>
        <v>#REF!</v>
      </c>
      <c r="AD49" s="61" t="e">
        <f>IF(AC50=#REF!,0,#REF!)</f>
        <v>#REF!</v>
      </c>
      <c r="AE49" s="40" t="e">
        <f>IF(AD50=#REF!,0,#REF!)</f>
        <v>#REF!</v>
      </c>
      <c r="AF49" s="61" t="e">
        <f>IF(AE50=#REF!,0,#REF!)</f>
        <v>#REF!</v>
      </c>
      <c r="AG49" s="40" t="e">
        <f>IF(AF50=#REF!,0,#REF!)</f>
        <v>#REF!</v>
      </c>
      <c r="AH49" s="61" t="e">
        <f>IF(AG50=#REF!,0,#REF!)</f>
        <v>#REF!</v>
      </c>
      <c r="AI49" s="40" t="e">
        <f>IF(AH50=#REF!,0,#REF!)</f>
        <v>#REF!</v>
      </c>
      <c r="AJ49" s="61" t="e">
        <f>IF(AI50=#REF!,0,#REF!)</f>
        <v>#REF!</v>
      </c>
      <c r="AK49" s="40" t="e">
        <f>IF(AJ50=#REF!,0,#REF!)</f>
        <v>#REF!</v>
      </c>
      <c r="AL49" s="61" t="e">
        <f>IF(AK50=#REF!,0,#REF!)</f>
        <v>#REF!</v>
      </c>
      <c r="AM49" s="40" t="e">
        <f>IF(AL50=#REF!,0,#REF!)</f>
        <v>#REF!</v>
      </c>
      <c r="AN49" s="61" t="e">
        <f>IF(AM50=#REF!,0,#REF!)</f>
        <v>#REF!</v>
      </c>
      <c r="AO49" s="40" t="e">
        <f>IF(AN50=#REF!,0,#REF!)</f>
        <v>#REF!</v>
      </c>
      <c r="AP49" s="61" t="e">
        <f>IF(AO50=#REF!,0,#REF!)</f>
        <v>#REF!</v>
      </c>
      <c r="AQ49" s="40" t="e">
        <f>IF(AP50=#REF!,0,#REF!)</f>
        <v>#REF!</v>
      </c>
      <c r="AR49" s="61" t="e">
        <f>IF(AQ50=#REF!,0,#REF!)</f>
        <v>#REF!</v>
      </c>
      <c r="AS49" s="40" t="e">
        <f>IF(AR50=#REF!,0,#REF!)</f>
        <v>#REF!</v>
      </c>
      <c r="AT49" s="61" t="e">
        <f>IF(AS50=#REF!,0,#REF!)</f>
        <v>#REF!</v>
      </c>
      <c r="AU49" s="40" t="e">
        <f>IF(AT50=#REF!,0,#REF!)</f>
        <v>#REF!</v>
      </c>
      <c r="AV49" s="61" t="e">
        <f>IF(AU50=#REF!,0,#REF!)</f>
        <v>#REF!</v>
      </c>
      <c r="AW49" s="40" t="e">
        <f>IF(AV50=#REF!,0,#REF!)</f>
        <v>#REF!</v>
      </c>
      <c r="AX49" s="61" t="e">
        <f>IF(AW50=#REF!,0,#REF!)</f>
        <v>#REF!</v>
      </c>
      <c r="AY49" s="40" t="e">
        <f>IF(AX50=#REF!,0,#REF!)</f>
        <v>#REF!</v>
      </c>
      <c r="AZ49" s="61" t="e">
        <f>IF(AY50=#REF!,0,#REF!)</f>
        <v>#REF!</v>
      </c>
      <c r="BA49" s="40" t="e">
        <f>IF(AZ50=#REF!,0,#REF!)</f>
        <v>#REF!</v>
      </c>
      <c r="BB49" s="61" t="e">
        <f>IF(BA50=#REF!,0,#REF!)</f>
        <v>#REF!</v>
      </c>
      <c r="BC49" s="40" t="e">
        <f>IF(BB50=#REF!,0,#REF!)</f>
        <v>#REF!</v>
      </c>
      <c r="BD49" s="61" t="e">
        <f>IF(BC50=#REF!,0,#REF!)</f>
        <v>#REF!</v>
      </c>
      <c r="BE49" s="40" t="e">
        <f>IF(BD50=#REF!,0,#REF!)</f>
        <v>#REF!</v>
      </c>
      <c r="BF49" s="61" t="e">
        <f>IF(BE50=#REF!,0,#REF!)</f>
        <v>#REF!</v>
      </c>
      <c r="BG49" s="40" t="e">
        <f>IF(BF50=#REF!,0,#REF!)</f>
        <v>#REF!</v>
      </c>
      <c r="BH49" s="61" t="e">
        <f>IF(BG50=#REF!,0,#REF!)</f>
        <v>#REF!</v>
      </c>
      <c r="BI49" s="40" t="e">
        <f>IF(BH50=#REF!,0,#REF!)</f>
        <v>#REF!</v>
      </c>
      <c r="BJ49" s="61" t="e">
        <f>IF(BI50=#REF!,0,#REF!)</f>
        <v>#REF!</v>
      </c>
      <c r="BK49" s="40" t="e">
        <f>IF(BJ50=#REF!,0,#REF!)</f>
        <v>#REF!</v>
      </c>
      <c r="BL49" s="61" t="e">
        <f>IF(BK50=#REF!,0,#REF!)</f>
        <v>#REF!</v>
      </c>
      <c r="BM49" s="40" t="e">
        <f>IF(BL50=#REF!,0,#REF!)</f>
        <v>#REF!</v>
      </c>
      <c r="BN49" s="61" t="e">
        <f>IF(BM50=#REF!,0,#REF!)</f>
        <v>#REF!</v>
      </c>
      <c r="BO49" s="61" t="e">
        <f>IF(BN50=#REF!,0,#REF!)</f>
        <v>#REF!</v>
      </c>
      <c r="BP49" s="40" t="e">
        <f>IF(BO50=#REF!,0,#REF!)</f>
        <v>#REF!</v>
      </c>
      <c r="BQ49" s="61" t="e">
        <f>IF(BP50=#REF!,0,#REF!)</f>
        <v>#REF!</v>
      </c>
      <c r="BR49" s="40" t="e">
        <f>IF(BQ50=#REF!,0,#REF!)</f>
        <v>#REF!</v>
      </c>
      <c r="BS49" s="61" t="e">
        <f>IF(BR50=#REF!,0,#REF!)</f>
        <v>#REF!</v>
      </c>
      <c r="BT49" s="40" t="e">
        <f>IF(BS50=#REF!,0,#REF!)</f>
        <v>#REF!</v>
      </c>
      <c r="BU49" s="61" t="e">
        <f>IF(BT50=#REF!,0,#REF!)</f>
        <v>#REF!</v>
      </c>
      <c r="BV49" s="40" t="e">
        <f>IF(BU50=#REF!,0,#REF!)</f>
        <v>#REF!</v>
      </c>
      <c r="BW49" s="61" t="e">
        <f>IF(BV50=#REF!,0,#REF!)</f>
        <v>#REF!</v>
      </c>
      <c r="BX49" s="40" t="e">
        <f>IF(BW50=#REF!,0,#REF!)</f>
        <v>#REF!</v>
      </c>
      <c r="BY49" s="61" t="e">
        <f>IF(BX50=#REF!,0,#REF!)</f>
        <v>#REF!</v>
      </c>
      <c r="BZ49" s="40" t="e">
        <f>IF(BY50=#REF!,0,#REF!)</f>
        <v>#REF!</v>
      </c>
      <c r="CA49" s="61" t="e">
        <f>IF(BZ50=#REF!,0,#REF!)</f>
        <v>#REF!</v>
      </c>
      <c r="CB49" s="40" t="e">
        <f>IF(CA50=#REF!,0,#REF!)</f>
        <v>#REF!</v>
      </c>
      <c r="CC49" s="61" t="e">
        <f>IF(CB50=#REF!,0,#REF!)</f>
        <v>#REF!</v>
      </c>
      <c r="CD49" s="40" t="e">
        <f>IF(CC50=#REF!,0,#REF!)</f>
        <v>#REF!</v>
      </c>
      <c r="CE49" s="61" t="e">
        <f>IF(CD50=#REF!,0,#REF!)</f>
        <v>#REF!</v>
      </c>
      <c r="CF49" s="40" t="e">
        <f>IF(CE50=#REF!,0,#REF!)</f>
        <v>#REF!</v>
      </c>
      <c r="CG49" s="61" t="e">
        <f>IF(CF50=#REF!,0,#REF!)</f>
        <v>#REF!</v>
      </c>
      <c r="CH49" s="40" t="e">
        <f>IF(CG50=#REF!,0,#REF!)</f>
        <v>#REF!</v>
      </c>
      <c r="CI49" s="61" t="e">
        <f>IF(CH50=#REF!,0,#REF!)</f>
        <v>#REF!</v>
      </c>
      <c r="CJ49" s="40" t="e">
        <f>IF(CI50=#REF!,0,#REF!)</f>
        <v>#REF!</v>
      </c>
      <c r="CK49" s="61" t="e">
        <f>IF(CJ50=#REF!,0,#REF!)</f>
        <v>#REF!</v>
      </c>
      <c r="CL49" s="40" t="e">
        <f>IF(CK50=#REF!,0,#REF!)</f>
        <v>#REF!</v>
      </c>
      <c r="CM49" s="61" t="e">
        <f>IF(CL50=#REF!,0,#REF!)</f>
        <v>#REF!</v>
      </c>
      <c r="CN49" s="40" t="e">
        <f>IF(CM50=#REF!,0,#REF!)</f>
        <v>#REF!</v>
      </c>
      <c r="CO49" s="61" t="e">
        <f>IF(CN50=#REF!,0,#REF!)</f>
        <v>#REF!</v>
      </c>
      <c r="CP49" s="40" t="e">
        <f>IF(CO50=#REF!,0,#REF!)</f>
        <v>#REF!</v>
      </c>
      <c r="CQ49" s="61" t="e">
        <f>IF(CP50=#REF!,0,#REF!)</f>
        <v>#REF!</v>
      </c>
      <c r="CR49" s="62" t="e">
        <f>IF(CQ50=#REF!,0,#REF!)</f>
        <v>#REF!</v>
      </c>
      <c r="CS49" s="40"/>
      <c r="CT49" s="40"/>
      <c r="CU49" s="40"/>
      <c r="CV49" s="40"/>
      <c r="CW49" s="40"/>
      <c r="CX49" s="40"/>
      <c r="CY49" s="40"/>
      <c r="CZ49" s="40"/>
    </row>
    <row r="50" spans="1:104" hidden="1">
      <c r="A50" s="60" t="e">
        <f>#REF!+A49</f>
        <v>#REF!</v>
      </c>
      <c r="B50" s="40" t="e">
        <f t="shared" ref="B50:BA50" si="8">A50+B49</f>
        <v>#REF!</v>
      </c>
      <c r="C50" s="40"/>
      <c r="D50" s="40"/>
      <c r="E50" s="40"/>
      <c r="F50" s="40"/>
      <c r="G50" s="40"/>
      <c r="H50" s="40"/>
      <c r="I50" s="40"/>
      <c r="J50" s="40"/>
      <c r="K50" s="40"/>
      <c r="L50" s="40"/>
      <c r="M50" s="40"/>
      <c r="N50" s="40"/>
      <c r="O50" s="61" t="e">
        <f>#REF!+O49</f>
        <v>#REF!</v>
      </c>
      <c r="P50" s="40" t="e">
        <f t="shared" si="8"/>
        <v>#REF!</v>
      </c>
      <c r="Q50" s="61" t="e">
        <f t="shared" si="8"/>
        <v>#REF!</v>
      </c>
      <c r="R50" s="61" t="e">
        <f>#REF!+R49</f>
        <v>#REF!</v>
      </c>
      <c r="S50" s="40" t="e">
        <f t="shared" si="8"/>
        <v>#REF!</v>
      </c>
      <c r="T50" s="61" t="e">
        <f t="shared" si="8"/>
        <v>#REF!</v>
      </c>
      <c r="U50" s="40" t="e">
        <f t="shared" si="8"/>
        <v>#REF!</v>
      </c>
      <c r="V50" s="61" t="e">
        <f t="shared" si="8"/>
        <v>#REF!</v>
      </c>
      <c r="W50" s="40" t="e">
        <f t="shared" si="8"/>
        <v>#REF!</v>
      </c>
      <c r="X50" s="61" t="e">
        <f t="shared" si="8"/>
        <v>#REF!</v>
      </c>
      <c r="Y50" s="40" t="e">
        <f t="shared" si="8"/>
        <v>#REF!</v>
      </c>
      <c r="Z50" s="61" t="e">
        <f t="shared" si="8"/>
        <v>#REF!</v>
      </c>
      <c r="AA50" s="40" t="e">
        <f t="shared" si="8"/>
        <v>#REF!</v>
      </c>
      <c r="AB50" s="61" t="e">
        <f t="shared" si="8"/>
        <v>#REF!</v>
      </c>
      <c r="AC50" s="40" t="e">
        <f t="shared" si="8"/>
        <v>#REF!</v>
      </c>
      <c r="AD50" s="61" t="e">
        <f t="shared" si="8"/>
        <v>#REF!</v>
      </c>
      <c r="AE50" s="40" t="e">
        <f t="shared" si="8"/>
        <v>#REF!</v>
      </c>
      <c r="AF50" s="61" t="e">
        <f t="shared" si="8"/>
        <v>#REF!</v>
      </c>
      <c r="AG50" s="40" t="e">
        <f t="shared" si="8"/>
        <v>#REF!</v>
      </c>
      <c r="AH50" s="61" t="e">
        <f t="shared" si="8"/>
        <v>#REF!</v>
      </c>
      <c r="AI50" s="40" t="e">
        <f t="shared" si="8"/>
        <v>#REF!</v>
      </c>
      <c r="AJ50" s="61" t="e">
        <f t="shared" si="8"/>
        <v>#REF!</v>
      </c>
      <c r="AK50" s="40" t="e">
        <f t="shared" si="8"/>
        <v>#REF!</v>
      </c>
      <c r="AL50" s="61" t="e">
        <f t="shared" si="8"/>
        <v>#REF!</v>
      </c>
      <c r="AM50" s="40" t="e">
        <f t="shared" si="8"/>
        <v>#REF!</v>
      </c>
      <c r="AN50" s="61" t="e">
        <f t="shared" si="8"/>
        <v>#REF!</v>
      </c>
      <c r="AO50" s="40" t="e">
        <f t="shared" si="8"/>
        <v>#REF!</v>
      </c>
      <c r="AP50" s="61" t="e">
        <f t="shared" si="8"/>
        <v>#REF!</v>
      </c>
      <c r="AQ50" s="40" t="e">
        <f t="shared" si="8"/>
        <v>#REF!</v>
      </c>
      <c r="AR50" s="61" t="e">
        <f t="shared" si="8"/>
        <v>#REF!</v>
      </c>
      <c r="AS50" s="40" t="e">
        <f t="shared" si="8"/>
        <v>#REF!</v>
      </c>
      <c r="AT50" s="61" t="e">
        <f t="shared" si="8"/>
        <v>#REF!</v>
      </c>
      <c r="AU50" s="40" t="e">
        <f t="shared" si="8"/>
        <v>#REF!</v>
      </c>
      <c r="AV50" s="61" t="e">
        <f t="shared" si="8"/>
        <v>#REF!</v>
      </c>
      <c r="AW50" s="40" t="e">
        <f t="shared" si="8"/>
        <v>#REF!</v>
      </c>
      <c r="AX50" s="61" t="e">
        <f t="shared" si="8"/>
        <v>#REF!</v>
      </c>
      <c r="AY50" s="40" t="e">
        <f t="shared" si="8"/>
        <v>#REF!</v>
      </c>
      <c r="AZ50" s="61" t="e">
        <f t="shared" si="8"/>
        <v>#REF!</v>
      </c>
      <c r="BA50" s="40" t="e">
        <f t="shared" si="8"/>
        <v>#REF!</v>
      </c>
      <c r="BB50" s="61" t="e">
        <f t="shared" ref="BB50:CR50" si="9">BA50+BB49</f>
        <v>#REF!</v>
      </c>
      <c r="BC50" s="40" t="e">
        <f t="shared" si="9"/>
        <v>#REF!</v>
      </c>
      <c r="BD50" s="61" t="e">
        <f t="shared" si="9"/>
        <v>#REF!</v>
      </c>
      <c r="BE50" s="40" t="e">
        <f t="shared" si="9"/>
        <v>#REF!</v>
      </c>
      <c r="BF50" s="61" t="e">
        <f t="shared" si="9"/>
        <v>#REF!</v>
      </c>
      <c r="BG50" s="40" t="e">
        <f t="shared" si="9"/>
        <v>#REF!</v>
      </c>
      <c r="BH50" s="61" t="e">
        <f t="shared" si="9"/>
        <v>#REF!</v>
      </c>
      <c r="BI50" s="40" t="e">
        <f t="shared" si="9"/>
        <v>#REF!</v>
      </c>
      <c r="BJ50" s="61" t="e">
        <f t="shared" si="9"/>
        <v>#REF!</v>
      </c>
      <c r="BK50" s="40" t="e">
        <f t="shared" si="9"/>
        <v>#REF!</v>
      </c>
      <c r="BL50" s="61" t="e">
        <f t="shared" si="9"/>
        <v>#REF!</v>
      </c>
      <c r="BM50" s="40" t="e">
        <f t="shared" si="9"/>
        <v>#REF!</v>
      </c>
      <c r="BN50" s="61" t="e">
        <f t="shared" si="9"/>
        <v>#REF!</v>
      </c>
      <c r="BO50" s="61" t="e">
        <f t="shared" si="9"/>
        <v>#REF!</v>
      </c>
      <c r="BP50" s="40" t="e">
        <f t="shared" si="9"/>
        <v>#REF!</v>
      </c>
      <c r="BQ50" s="61" t="e">
        <f t="shared" si="9"/>
        <v>#REF!</v>
      </c>
      <c r="BR50" s="40" t="e">
        <f t="shared" si="9"/>
        <v>#REF!</v>
      </c>
      <c r="BS50" s="61" t="e">
        <f t="shared" si="9"/>
        <v>#REF!</v>
      </c>
      <c r="BT50" s="40" t="e">
        <f t="shared" si="9"/>
        <v>#REF!</v>
      </c>
      <c r="BU50" s="61" t="e">
        <f t="shared" si="9"/>
        <v>#REF!</v>
      </c>
      <c r="BV50" s="40" t="e">
        <f t="shared" si="9"/>
        <v>#REF!</v>
      </c>
      <c r="BW50" s="61" t="e">
        <f t="shared" si="9"/>
        <v>#REF!</v>
      </c>
      <c r="BX50" s="40" t="e">
        <f t="shared" si="9"/>
        <v>#REF!</v>
      </c>
      <c r="BY50" s="61" t="e">
        <f t="shared" si="9"/>
        <v>#REF!</v>
      </c>
      <c r="BZ50" s="40" t="e">
        <f t="shared" si="9"/>
        <v>#REF!</v>
      </c>
      <c r="CA50" s="61" t="e">
        <f t="shared" si="9"/>
        <v>#REF!</v>
      </c>
      <c r="CB50" s="40" t="e">
        <f t="shared" si="9"/>
        <v>#REF!</v>
      </c>
      <c r="CC50" s="61" t="e">
        <f t="shared" si="9"/>
        <v>#REF!</v>
      </c>
      <c r="CD50" s="40" t="e">
        <f t="shared" si="9"/>
        <v>#REF!</v>
      </c>
      <c r="CE50" s="61" t="e">
        <f t="shared" si="9"/>
        <v>#REF!</v>
      </c>
      <c r="CF50" s="40" t="e">
        <f t="shared" si="9"/>
        <v>#REF!</v>
      </c>
      <c r="CG50" s="61" t="e">
        <f t="shared" si="9"/>
        <v>#REF!</v>
      </c>
      <c r="CH50" s="40" t="e">
        <f t="shared" si="9"/>
        <v>#REF!</v>
      </c>
      <c r="CI50" s="61" t="e">
        <f t="shared" si="9"/>
        <v>#REF!</v>
      </c>
      <c r="CJ50" s="40" t="e">
        <f t="shared" si="9"/>
        <v>#REF!</v>
      </c>
      <c r="CK50" s="61" t="e">
        <f t="shared" si="9"/>
        <v>#REF!</v>
      </c>
      <c r="CL50" s="40" t="e">
        <f t="shared" si="9"/>
        <v>#REF!</v>
      </c>
      <c r="CM50" s="61" t="e">
        <f t="shared" si="9"/>
        <v>#REF!</v>
      </c>
      <c r="CN50" s="40" t="e">
        <f t="shared" si="9"/>
        <v>#REF!</v>
      </c>
      <c r="CO50" s="61" t="e">
        <f t="shared" si="9"/>
        <v>#REF!</v>
      </c>
      <c r="CP50" s="40" t="e">
        <f t="shared" si="9"/>
        <v>#REF!</v>
      </c>
      <c r="CQ50" s="61" t="e">
        <f t="shared" si="9"/>
        <v>#REF!</v>
      </c>
      <c r="CR50" s="62" t="e">
        <f t="shared" si="9"/>
        <v>#REF!</v>
      </c>
      <c r="CS50" s="40"/>
      <c r="CT50" s="40"/>
      <c r="CU50" s="40"/>
      <c r="CV50" s="40"/>
      <c r="CW50" s="40"/>
      <c r="CX50" s="40"/>
      <c r="CY50" s="40"/>
      <c r="CZ50" s="40"/>
    </row>
    <row r="51" spans="1:104" ht="13.8" hidden="1" thickBot="1">
      <c r="A51" s="60" t="e">
        <f>(#REF!-#REF!)*#REF!/#REF!</f>
        <v>#REF!</v>
      </c>
      <c r="B51" s="61" t="e">
        <f>(#REF!-A50)*#REF!/#REF!</f>
        <v>#REF!</v>
      </c>
      <c r="C51" s="61"/>
      <c r="D51" s="61"/>
      <c r="E51" s="61"/>
      <c r="F51" s="61"/>
      <c r="G51" s="61"/>
      <c r="H51" s="61"/>
      <c r="I51" s="61"/>
      <c r="J51" s="61"/>
      <c r="K51" s="61"/>
      <c r="L51" s="61"/>
      <c r="M51" s="61"/>
      <c r="N51" s="61"/>
      <c r="O51" s="63" t="e">
        <f>(#REF!-#REF!)*#REF!/#REF!</f>
        <v>#REF!</v>
      </c>
      <c r="P51" s="63" t="e">
        <f>(#REF!-O50)*#REF!/#REF!</f>
        <v>#REF!</v>
      </c>
      <c r="Q51" s="63" t="e">
        <f>(#REF!-P50)*#REF!/#REF!</f>
        <v>#REF!</v>
      </c>
      <c r="R51" s="63" t="e">
        <f>(#REF!-#REF!)*#REF!/#REF!</f>
        <v>#REF!</v>
      </c>
      <c r="S51" s="63" t="e">
        <f>(#REF!-R50)*#REF!/#REF!</f>
        <v>#REF!</v>
      </c>
      <c r="T51" s="63" t="e">
        <f>(#REF!-S50)*#REF!/#REF!</f>
        <v>#REF!</v>
      </c>
      <c r="U51" s="63" t="e">
        <f>(#REF!-T50)*#REF!/#REF!</f>
        <v>#REF!</v>
      </c>
      <c r="V51" s="63" t="e">
        <f>(#REF!-U50)*#REF!/#REF!</f>
        <v>#REF!</v>
      </c>
      <c r="W51" s="63" t="e">
        <f>(#REF!-V50)*#REF!/#REF!</f>
        <v>#REF!</v>
      </c>
      <c r="X51" s="63" t="e">
        <f>(#REF!-W50)*#REF!/#REF!</f>
        <v>#REF!</v>
      </c>
      <c r="Y51" s="63" t="e">
        <f>(#REF!-X50)*#REF!/#REF!</f>
        <v>#REF!</v>
      </c>
      <c r="Z51" s="63" t="e">
        <f>(#REF!-Y50)*#REF!/#REF!</f>
        <v>#REF!</v>
      </c>
      <c r="AA51" s="63" t="e">
        <f>(#REF!-Z50)*#REF!/#REF!</f>
        <v>#REF!</v>
      </c>
      <c r="AB51" s="63" t="e">
        <f>(#REF!-AA50)*#REF!/#REF!</f>
        <v>#REF!</v>
      </c>
      <c r="AC51" s="63" t="e">
        <f>(#REF!-AB50)*#REF!/#REF!</f>
        <v>#REF!</v>
      </c>
      <c r="AD51" s="63" t="e">
        <f>(#REF!-AC50)*#REF!/#REF!</f>
        <v>#REF!</v>
      </c>
      <c r="AE51" s="63" t="e">
        <f>(#REF!-AD50)*#REF!/#REF!</f>
        <v>#REF!</v>
      </c>
      <c r="AF51" s="63" t="e">
        <f>(#REF!-AE50)*#REF!/#REF!</f>
        <v>#REF!</v>
      </c>
      <c r="AG51" s="63" t="e">
        <f>(#REF!-AF50)*#REF!/#REF!</f>
        <v>#REF!</v>
      </c>
      <c r="AH51" s="63" t="e">
        <f>(#REF!-AG50)*#REF!/#REF!</f>
        <v>#REF!</v>
      </c>
      <c r="AI51" s="63" t="e">
        <f>(#REF!-AH50)*#REF!/#REF!</f>
        <v>#REF!</v>
      </c>
      <c r="AJ51" s="63" t="e">
        <f>(#REF!-AI50)*#REF!/#REF!</f>
        <v>#REF!</v>
      </c>
      <c r="AK51" s="63" t="e">
        <f>(#REF!-AJ50)*#REF!/#REF!</f>
        <v>#REF!</v>
      </c>
      <c r="AL51" s="63" t="e">
        <f>(#REF!-AK50)*#REF!/#REF!</f>
        <v>#REF!</v>
      </c>
      <c r="AM51" s="63" t="e">
        <f>(#REF!-AL50)*#REF!/#REF!</f>
        <v>#REF!</v>
      </c>
      <c r="AN51" s="63" t="e">
        <f>(#REF!-AM50)*#REF!/#REF!</f>
        <v>#REF!</v>
      </c>
      <c r="AO51" s="63" t="e">
        <f>(#REF!-AN50)*#REF!/#REF!</f>
        <v>#REF!</v>
      </c>
      <c r="AP51" s="63" t="e">
        <f>(#REF!-AO50)*#REF!/#REF!</f>
        <v>#REF!</v>
      </c>
      <c r="AQ51" s="63" t="e">
        <f>(#REF!-AP50)*#REF!/#REF!</f>
        <v>#REF!</v>
      </c>
      <c r="AR51" s="63" t="e">
        <f>(#REF!-AQ50)*#REF!/#REF!</f>
        <v>#REF!</v>
      </c>
      <c r="AS51" s="63" t="e">
        <f>(#REF!-AR50)*#REF!/#REF!</f>
        <v>#REF!</v>
      </c>
      <c r="AT51" s="63" t="e">
        <f>(#REF!-AS50)*#REF!/#REF!</f>
        <v>#REF!</v>
      </c>
      <c r="AU51" s="63" t="e">
        <f>(#REF!-AT50)*#REF!/#REF!</f>
        <v>#REF!</v>
      </c>
      <c r="AV51" s="63" t="e">
        <f>(#REF!-AU50)*#REF!/#REF!</f>
        <v>#REF!</v>
      </c>
      <c r="AW51" s="63" t="e">
        <f>(#REF!-AV50)*#REF!/#REF!</f>
        <v>#REF!</v>
      </c>
      <c r="AX51" s="63" t="e">
        <f>(#REF!-AW50)*#REF!/#REF!</f>
        <v>#REF!</v>
      </c>
      <c r="AY51" s="63" t="e">
        <f>(#REF!-AX50)*#REF!/#REF!</f>
        <v>#REF!</v>
      </c>
      <c r="AZ51" s="63" t="e">
        <f>(#REF!-AY50)*#REF!/#REF!</f>
        <v>#REF!</v>
      </c>
      <c r="BA51" s="63" t="e">
        <f>(#REF!-AZ50)*#REF!/#REF!</f>
        <v>#REF!</v>
      </c>
      <c r="BB51" s="63" t="e">
        <f>(#REF!-BA50)*#REF!/#REF!</f>
        <v>#REF!</v>
      </c>
      <c r="BC51" s="63" t="e">
        <f>(#REF!-BB50)*#REF!/#REF!</f>
        <v>#REF!</v>
      </c>
      <c r="BD51" s="63" t="e">
        <f>(#REF!-BC50)*#REF!/#REF!</f>
        <v>#REF!</v>
      </c>
      <c r="BE51" s="63" t="e">
        <f>(#REF!-BD50)*#REF!/#REF!</f>
        <v>#REF!</v>
      </c>
      <c r="BF51" s="63" t="e">
        <f>(#REF!-BE50)*#REF!/#REF!</f>
        <v>#REF!</v>
      </c>
      <c r="BG51" s="63" t="e">
        <f>(#REF!-BF50)*#REF!/#REF!</f>
        <v>#REF!</v>
      </c>
      <c r="BH51" s="63" t="e">
        <f>(#REF!-BG50)*#REF!/#REF!</f>
        <v>#REF!</v>
      </c>
      <c r="BI51" s="63" t="e">
        <f>(#REF!-BH50)*#REF!/#REF!</f>
        <v>#REF!</v>
      </c>
      <c r="BJ51" s="63" t="e">
        <f>(#REF!-BI50)*#REF!/#REF!</f>
        <v>#REF!</v>
      </c>
      <c r="BK51" s="63" t="e">
        <f>(#REF!-BJ50)*#REF!/#REF!</f>
        <v>#REF!</v>
      </c>
      <c r="BL51" s="63" t="e">
        <f>(#REF!-BK50)*#REF!/#REF!</f>
        <v>#REF!</v>
      </c>
      <c r="BM51" s="63" t="e">
        <f>(#REF!-BL50)*#REF!/#REF!</f>
        <v>#REF!</v>
      </c>
      <c r="BN51" s="63" t="e">
        <f>(#REF!-BM50)*#REF!/#REF!</f>
        <v>#REF!</v>
      </c>
      <c r="BO51" s="63" t="e">
        <f>(#REF!-BN50)*#REF!/#REF!</f>
        <v>#REF!</v>
      </c>
      <c r="BP51" s="63" t="e">
        <f>(#REF!-BO50)*#REF!/#REF!</f>
        <v>#REF!</v>
      </c>
      <c r="BQ51" s="63" t="e">
        <f>(#REF!-BP50)*#REF!/#REF!</f>
        <v>#REF!</v>
      </c>
      <c r="BR51" s="63" t="e">
        <f>(#REF!-BQ50)*#REF!/#REF!</f>
        <v>#REF!</v>
      </c>
      <c r="BS51" s="63" t="e">
        <f>(#REF!-BR50)*#REF!/#REF!</f>
        <v>#REF!</v>
      </c>
      <c r="BT51" s="63" t="e">
        <f>(#REF!-BS50)*#REF!/#REF!</f>
        <v>#REF!</v>
      </c>
      <c r="BU51" s="63" t="e">
        <f>(#REF!-BT50)*#REF!/#REF!</f>
        <v>#REF!</v>
      </c>
      <c r="BV51" s="63" t="e">
        <f>(#REF!-BU50)*#REF!/#REF!</f>
        <v>#REF!</v>
      </c>
      <c r="BW51" s="63" t="e">
        <f>(#REF!-BV50)*#REF!/#REF!</f>
        <v>#REF!</v>
      </c>
      <c r="BX51" s="63" t="e">
        <f>(#REF!-BW50)*#REF!/#REF!</f>
        <v>#REF!</v>
      </c>
      <c r="BY51" s="63" t="e">
        <f>(#REF!-BX50)*#REF!/#REF!</f>
        <v>#REF!</v>
      </c>
      <c r="BZ51" s="63" t="e">
        <f>(#REF!-BY50)*#REF!/#REF!</f>
        <v>#REF!</v>
      </c>
      <c r="CA51" s="63" t="e">
        <f>(#REF!-BZ50)*#REF!/#REF!</f>
        <v>#REF!</v>
      </c>
      <c r="CB51" s="63" t="e">
        <f>(#REF!-CA50)*#REF!/#REF!</f>
        <v>#REF!</v>
      </c>
      <c r="CC51" s="63" t="e">
        <f>(#REF!-CB50)*#REF!/#REF!</f>
        <v>#REF!</v>
      </c>
      <c r="CD51" s="63" t="e">
        <f>(#REF!-CC50)*#REF!/#REF!</f>
        <v>#REF!</v>
      </c>
      <c r="CE51" s="63" t="e">
        <f>(#REF!-CD50)*#REF!/#REF!</f>
        <v>#REF!</v>
      </c>
      <c r="CF51" s="63" t="e">
        <f>(#REF!-CE50)*#REF!/#REF!</f>
        <v>#REF!</v>
      </c>
      <c r="CG51" s="63" t="e">
        <f>(#REF!-CF50)*#REF!/#REF!</f>
        <v>#REF!</v>
      </c>
      <c r="CH51" s="63" t="e">
        <f>(#REF!-CG50)*#REF!/#REF!</f>
        <v>#REF!</v>
      </c>
      <c r="CI51" s="63" t="e">
        <f>(#REF!-CH50)*#REF!/#REF!</f>
        <v>#REF!</v>
      </c>
      <c r="CJ51" s="63" t="e">
        <f>(#REF!-CI50)*#REF!/#REF!</f>
        <v>#REF!</v>
      </c>
      <c r="CK51" s="63" t="e">
        <f>(#REF!-CJ50)*#REF!/#REF!</f>
        <v>#REF!</v>
      </c>
      <c r="CL51" s="63" t="e">
        <f>(#REF!-CK50)*#REF!/#REF!</f>
        <v>#REF!</v>
      </c>
      <c r="CM51" s="63" t="e">
        <f>(#REF!-CL50)*#REF!/#REF!</f>
        <v>#REF!</v>
      </c>
      <c r="CN51" s="63" t="e">
        <f>(#REF!-CM50)*#REF!/#REF!</f>
        <v>#REF!</v>
      </c>
      <c r="CO51" s="63" t="e">
        <f>(#REF!-CN50)*#REF!/#REF!</f>
        <v>#REF!</v>
      </c>
      <c r="CP51" s="63" t="e">
        <f>(#REF!-CO50)*#REF!/#REF!</f>
        <v>#REF!</v>
      </c>
      <c r="CQ51" s="63" t="e">
        <f>(#REF!-CP50)*#REF!/#REF!</f>
        <v>#REF!</v>
      </c>
      <c r="CR51" s="63" t="e">
        <f>(#REF!-CQ50)*#REF!/#REF!</f>
        <v>#REF!</v>
      </c>
      <c r="CS51" s="40"/>
      <c r="CT51" s="40"/>
      <c r="CU51" s="40"/>
      <c r="CV51" s="40"/>
      <c r="CW51" s="40"/>
      <c r="CX51" s="40"/>
      <c r="CY51" s="40"/>
      <c r="CZ51" s="40"/>
    </row>
    <row r="52" spans="1:104" hidden="1"/>
    <row r="53" spans="1:104" ht="13.8" hidden="1" thickBot="1">
      <c r="A53" s="55" t="e">
        <f>#REF!+#REF!</f>
        <v>#REF!</v>
      </c>
      <c r="B53" s="56" t="e">
        <f>A53+#REF!</f>
        <v>#REF!</v>
      </c>
      <c r="C53" s="56"/>
      <c r="D53" s="56"/>
      <c r="E53" s="56"/>
      <c r="F53" s="56"/>
      <c r="G53" s="56"/>
      <c r="H53" s="56"/>
      <c r="I53" s="56"/>
      <c r="J53" s="56"/>
      <c r="K53" s="56"/>
      <c r="L53" s="56"/>
      <c r="M53" s="56"/>
      <c r="N53" s="56"/>
      <c r="O53" s="57" t="e">
        <f>#REF!+#REF!</f>
        <v>#REF!</v>
      </c>
      <c r="P53" s="58" t="e">
        <f>O53+#REF!</f>
        <v>#REF!</v>
      </c>
      <c r="Q53" s="57" t="e">
        <f>P53+#REF!</f>
        <v>#REF!</v>
      </c>
      <c r="R53" s="57" t="e">
        <f>#REF!+#REF!</f>
        <v>#REF!</v>
      </c>
      <c r="S53" s="58" t="e">
        <f>R53+#REF!</f>
        <v>#REF!</v>
      </c>
      <c r="T53" s="58" t="e">
        <f>S53+#REF!</f>
        <v>#REF!</v>
      </c>
      <c r="U53" s="58" t="e">
        <f>T53+#REF!</f>
        <v>#REF!</v>
      </c>
      <c r="V53" s="58" t="e">
        <f>U53+#REF!</f>
        <v>#REF!</v>
      </c>
      <c r="W53" s="58" t="e">
        <f>V53+#REF!</f>
        <v>#REF!</v>
      </c>
      <c r="X53" s="58" t="e">
        <f>W53+#REF!</f>
        <v>#REF!</v>
      </c>
      <c r="Y53" s="58" t="e">
        <f>X53+#REF!</f>
        <v>#REF!</v>
      </c>
      <c r="Z53" s="58" t="e">
        <f>Y53+#REF!</f>
        <v>#REF!</v>
      </c>
      <c r="AA53" s="58" t="e">
        <f>Z53+#REF!</f>
        <v>#REF!</v>
      </c>
      <c r="AB53" s="58" t="e">
        <f>AA53+#REF!</f>
        <v>#REF!</v>
      </c>
      <c r="AC53" s="58" t="e">
        <f>AB53+#REF!</f>
        <v>#REF!</v>
      </c>
      <c r="AD53" s="58" t="e">
        <f>AC53+#REF!</f>
        <v>#REF!</v>
      </c>
      <c r="AE53" s="58" t="e">
        <f>AD53+#REF!</f>
        <v>#REF!</v>
      </c>
      <c r="AF53" s="58" t="e">
        <f>AE53+#REF!</f>
        <v>#REF!</v>
      </c>
      <c r="AG53" s="58" t="e">
        <f>AF53+#REF!</f>
        <v>#REF!</v>
      </c>
      <c r="AH53" s="58" t="e">
        <f>AG53+#REF!</f>
        <v>#REF!</v>
      </c>
      <c r="AI53" s="58" t="e">
        <f>AH53+#REF!</f>
        <v>#REF!</v>
      </c>
      <c r="AJ53" s="58" t="e">
        <f>AI53+#REF!</f>
        <v>#REF!</v>
      </c>
      <c r="AK53" s="58" t="e">
        <f>AJ53+#REF!</f>
        <v>#REF!</v>
      </c>
      <c r="AL53" s="58" t="e">
        <f>AK53+#REF!</f>
        <v>#REF!</v>
      </c>
      <c r="AM53" s="58" t="e">
        <f>AL53+#REF!</f>
        <v>#REF!</v>
      </c>
      <c r="AN53" s="58" t="e">
        <f>AM53+#REF!</f>
        <v>#REF!</v>
      </c>
      <c r="AO53" s="58" t="e">
        <f>AN53+#REF!</f>
        <v>#REF!</v>
      </c>
      <c r="AP53" s="58" t="e">
        <f>AO53+#REF!</f>
        <v>#REF!</v>
      </c>
      <c r="AQ53" s="58" t="e">
        <f>AP53+#REF!</f>
        <v>#REF!</v>
      </c>
      <c r="AR53" s="58" t="e">
        <f>AQ53+#REF!</f>
        <v>#REF!</v>
      </c>
      <c r="AS53" s="58" t="e">
        <f>AR53+#REF!</f>
        <v>#REF!</v>
      </c>
      <c r="AT53" s="58" t="e">
        <f>AS53+#REF!</f>
        <v>#REF!</v>
      </c>
      <c r="AU53" s="58" t="e">
        <f>AT53+#REF!</f>
        <v>#REF!</v>
      </c>
      <c r="AV53" s="58" t="e">
        <f>AU53+#REF!</f>
        <v>#REF!</v>
      </c>
      <c r="AW53" s="58" t="e">
        <f>AV53+#REF!</f>
        <v>#REF!</v>
      </c>
      <c r="AX53" s="58" t="e">
        <f>AW53+#REF!</f>
        <v>#REF!</v>
      </c>
      <c r="AY53" s="58" t="e">
        <f>AX53+#REF!</f>
        <v>#REF!</v>
      </c>
      <c r="AZ53" s="58" t="e">
        <f>AY53+#REF!</f>
        <v>#REF!</v>
      </c>
      <c r="BA53" s="58" t="e">
        <f>AZ53+#REF!</f>
        <v>#REF!</v>
      </c>
      <c r="BB53" s="58" t="e">
        <f>BA53+#REF!</f>
        <v>#REF!</v>
      </c>
      <c r="BC53" s="58" t="e">
        <f>BB53+#REF!</f>
        <v>#REF!</v>
      </c>
      <c r="BD53" s="58" t="e">
        <f>BC53+#REF!</f>
        <v>#REF!</v>
      </c>
      <c r="BE53" s="58" t="e">
        <f>BD53+#REF!</f>
        <v>#REF!</v>
      </c>
      <c r="BF53" s="58" t="e">
        <f>BE53+#REF!</f>
        <v>#REF!</v>
      </c>
      <c r="BG53" s="58" t="e">
        <f>BF53+#REF!</f>
        <v>#REF!</v>
      </c>
      <c r="BH53" s="58" t="e">
        <f>BG53+#REF!</f>
        <v>#REF!</v>
      </c>
      <c r="BI53" s="58" t="e">
        <f>BH53+#REF!</f>
        <v>#REF!</v>
      </c>
      <c r="BJ53" s="58" t="e">
        <f>BI53+#REF!</f>
        <v>#REF!</v>
      </c>
      <c r="BK53" s="58" t="e">
        <f>BJ53+#REF!</f>
        <v>#REF!</v>
      </c>
      <c r="BL53" s="58" t="e">
        <f>BK53+#REF!</f>
        <v>#REF!</v>
      </c>
      <c r="BM53" s="58" t="e">
        <f>BL53+#REF!</f>
        <v>#REF!</v>
      </c>
      <c r="BN53" s="58" t="e">
        <f>BM53+#REF!</f>
        <v>#REF!</v>
      </c>
      <c r="BO53" s="58" t="e">
        <f>BN53+#REF!</f>
        <v>#REF!</v>
      </c>
      <c r="BP53" s="58" t="e">
        <f>BO53+#REF!</f>
        <v>#REF!</v>
      </c>
      <c r="BQ53" s="58" t="e">
        <f>BP53+#REF!</f>
        <v>#REF!</v>
      </c>
      <c r="BR53" s="58" t="e">
        <f>BQ53+#REF!</f>
        <v>#REF!</v>
      </c>
      <c r="BS53" s="58" t="e">
        <f>BR53+#REF!</f>
        <v>#REF!</v>
      </c>
      <c r="BT53" s="58" t="e">
        <f>BS53+#REF!</f>
        <v>#REF!</v>
      </c>
      <c r="BU53" s="58" t="e">
        <f>BT53+#REF!</f>
        <v>#REF!</v>
      </c>
      <c r="BV53" s="58" t="e">
        <f>BU53+#REF!</f>
        <v>#REF!</v>
      </c>
      <c r="BW53" s="58" t="e">
        <f>BV53+#REF!</f>
        <v>#REF!</v>
      </c>
      <c r="BX53" s="58" t="e">
        <f>BW53+#REF!</f>
        <v>#REF!</v>
      </c>
      <c r="BY53" s="58" t="e">
        <f>BX53+#REF!</f>
        <v>#REF!</v>
      </c>
      <c r="BZ53" s="58" t="e">
        <f>BY53+#REF!</f>
        <v>#REF!</v>
      </c>
      <c r="CA53" s="58" t="e">
        <f>BZ53+#REF!</f>
        <v>#REF!</v>
      </c>
      <c r="CB53" s="58" t="e">
        <f>CA53+#REF!</f>
        <v>#REF!</v>
      </c>
      <c r="CC53" s="58" t="e">
        <f>CB53+#REF!</f>
        <v>#REF!</v>
      </c>
      <c r="CD53" s="58" t="e">
        <f>CC53+#REF!</f>
        <v>#REF!</v>
      </c>
      <c r="CE53" s="58" t="e">
        <f>CD53+#REF!</f>
        <v>#REF!</v>
      </c>
      <c r="CF53" s="58" t="e">
        <f>CE53+#REF!</f>
        <v>#REF!</v>
      </c>
      <c r="CG53" s="58" t="e">
        <f>CF53+#REF!</f>
        <v>#REF!</v>
      </c>
      <c r="CH53" s="58" t="e">
        <f>CG53+#REF!</f>
        <v>#REF!</v>
      </c>
      <c r="CI53" s="58" t="e">
        <f>CH53+#REF!</f>
        <v>#REF!</v>
      </c>
      <c r="CJ53" s="58" t="e">
        <f>CI53+#REF!</f>
        <v>#REF!</v>
      </c>
      <c r="CK53" s="58" t="e">
        <f>CJ53+#REF!</f>
        <v>#REF!</v>
      </c>
      <c r="CL53" s="58" t="e">
        <f>CK53+#REF!</f>
        <v>#REF!</v>
      </c>
      <c r="CM53" s="58" t="e">
        <f>CL53+#REF!</f>
        <v>#REF!</v>
      </c>
      <c r="CN53" s="58" t="e">
        <f>CM53+#REF!</f>
        <v>#REF!</v>
      </c>
      <c r="CO53" s="58" t="e">
        <f>CN53+#REF!</f>
        <v>#REF!</v>
      </c>
      <c r="CP53" s="58" t="e">
        <f>CO53+#REF!</f>
        <v>#REF!</v>
      </c>
      <c r="CQ53" s="58" t="e">
        <f>CP53+#REF!</f>
        <v>#REF!</v>
      </c>
      <c r="CR53" s="59" t="e">
        <f>CQ53+#REF!</f>
        <v>#REF!</v>
      </c>
      <c r="CS53" s="56"/>
      <c r="CT53" s="56"/>
      <c r="CU53" s="56"/>
      <c r="CV53" s="56"/>
      <c r="CW53" s="56"/>
      <c r="CX53" s="56"/>
      <c r="CY53" s="56"/>
      <c r="CZ53" s="56"/>
    </row>
    <row r="54" spans="1:104" hidden="1">
      <c r="A54" s="60" t="e">
        <f>IF(#REF!=#REF!,0,#REF!)</f>
        <v>#REF!</v>
      </c>
      <c r="B54" s="61" t="e">
        <f>IF(A55=#REF!,0,#REF!)</f>
        <v>#REF!</v>
      </c>
      <c r="C54" s="61"/>
      <c r="D54" s="61"/>
      <c r="E54" s="61"/>
      <c r="F54" s="61"/>
      <c r="G54" s="61"/>
      <c r="H54" s="61"/>
      <c r="I54" s="61"/>
      <c r="J54" s="61"/>
      <c r="K54" s="61"/>
      <c r="L54" s="61"/>
      <c r="M54" s="61"/>
      <c r="N54" s="61"/>
      <c r="O54" s="61" t="e">
        <f>IF(#REF!=#REF!,0,#REF!)</f>
        <v>#REF!</v>
      </c>
      <c r="P54" s="61" t="e">
        <f>IF(O55=#REF!,0,#REF!)</f>
        <v>#REF!</v>
      </c>
      <c r="Q54" s="61" t="e">
        <f>IF(P55=#REF!,0,#REF!)</f>
        <v>#REF!</v>
      </c>
      <c r="R54" s="61" t="e">
        <f>IF(#REF!=#REF!,0,#REF!)</f>
        <v>#REF!</v>
      </c>
      <c r="S54" s="61" t="e">
        <f>IF(R55=#REF!,0,#REF!)</f>
        <v>#REF!</v>
      </c>
      <c r="T54" s="61" t="e">
        <f>IF(S55=#REF!,0,#REF!)</f>
        <v>#REF!</v>
      </c>
      <c r="U54" s="40" t="e">
        <f>IF(T55=#REF!,0,#REF!)</f>
        <v>#REF!</v>
      </c>
      <c r="V54" s="61" t="e">
        <f>IF(U55=#REF!,0,#REF!)</f>
        <v>#REF!</v>
      </c>
      <c r="W54" s="40" t="e">
        <f>IF(V55=#REF!,0,#REF!)</f>
        <v>#REF!</v>
      </c>
      <c r="X54" s="61" t="e">
        <f>IF(W55=#REF!,0,#REF!)</f>
        <v>#REF!</v>
      </c>
      <c r="Y54" s="40" t="e">
        <f>IF(X55=#REF!,0,#REF!)</f>
        <v>#REF!</v>
      </c>
      <c r="Z54" s="61" t="e">
        <f>IF(Y55=#REF!,0,#REF!)</f>
        <v>#REF!</v>
      </c>
      <c r="AA54" s="40" t="e">
        <f>IF(Z55=#REF!,0,#REF!)</f>
        <v>#REF!</v>
      </c>
      <c r="AB54" s="61" t="e">
        <f>IF(AA55=#REF!,0,#REF!)</f>
        <v>#REF!</v>
      </c>
      <c r="AC54" s="40" t="e">
        <f>IF(AB55=#REF!,0,#REF!)</f>
        <v>#REF!</v>
      </c>
      <c r="AD54" s="61" t="e">
        <f>IF(AC55=#REF!,0,#REF!)</f>
        <v>#REF!</v>
      </c>
      <c r="AE54" s="40" t="e">
        <f>IF(AD55=#REF!,0,#REF!)</f>
        <v>#REF!</v>
      </c>
      <c r="AF54" s="61" t="e">
        <f>IF(AE55=#REF!,0,#REF!)</f>
        <v>#REF!</v>
      </c>
      <c r="AG54" s="40" t="e">
        <f>IF(AF55=#REF!,0,#REF!)</f>
        <v>#REF!</v>
      </c>
      <c r="AH54" s="61" t="e">
        <f>IF(AG55=#REF!,0,#REF!)</f>
        <v>#REF!</v>
      </c>
      <c r="AI54" s="40" t="e">
        <f>IF(AH55=#REF!,0,#REF!)</f>
        <v>#REF!</v>
      </c>
      <c r="AJ54" s="61" t="e">
        <f>IF(AI55=#REF!,0,#REF!)</f>
        <v>#REF!</v>
      </c>
      <c r="AK54" s="40" t="e">
        <f>IF(AJ55=#REF!,0,#REF!)</f>
        <v>#REF!</v>
      </c>
      <c r="AL54" s="61" t="e">
        <f>IF(AK55=#REF!,0,#REF!)</f>
        <v>#REF!</v>
      </c>
      <c r="AM54" s="40" t="e">
        <f>IF(AL55=#REF!,0,#REF!)</f>
        <v>#REF!</v>
      </c>
      <c r="AN54" s="61" t="e">
        <f>IF(AM55=#REF!,0,#REF!)</f>
        <v>#REF!</v>
      </c>
      <c r="AO54" s="40" t="e">
        <f>IF(AN55=#REF!,0,#REF!)</f>
        <v>#REF!</v>
      </c>
      <c r="AP54" s="61" t="e">
        <f>IF(AO55=#REF!,0,#REF!)</f>
        <v>#REF!</v>
      </c>
      <c r="AQ54" s="40" t="e">
        <f>IF(AP55=#REF!,0,#REF!)</f>
        <v>#REF!</v>
      </c>
      <c r="AR54" s="61" t="e">
        <f>IF(AQ55=#REF!,0,#REF!)</f>
        <v>#REF!</v>
      </c>
      <c r="AS54" s="40" t="e">
        <f>IF(AR55=#REF!,0,#REF!)</f>
        <v>#REF!</v>
      </c>
      <c r="AT54" s="61" t="e">
        <f>IF(AS55=#REF!,0,#REF!)</f>
        <v>#REF!</v>
      </c>
      <c r="AU54" s="40" t="e">
        <f>IF(AT55=#REF!,0,#REF!)</f>
        <v>#REF!</v>
      </c>
      <c r="AV54" s="61" t="e">
        <f>IF(AU55=#REF!,0,#REF!)</f>
        <v>#REF!</v>
      </c>
      <c r="AW54" s="40" t="e">
        <f>IF(AV55=#REF!,0,#REF!)</f>
        <v>#REF!</v>
      </c>
      <c r="AX54" s="61" t="e">
        <f>IF(AW55=#REF!,0,#REF!)</f>
        <v>#REF!</v>
      </c>
      <c r="AY54" s="40" t="e">
        <f>IF(AX55=#REF!,0,#REF!)</f>
        <v>#REF!</v>
      </c>
      <c r="AZ54" s="61" t="e">
        <f>IF(AY55=#REF!,0,#REF!)</f>
        <v>#REF!</v>
      </c>
      <c r="BA54" s="40" t="e">
        <f>IF(AZ55=#REF!,0,#REF!)</f>
        <v>#REF!</v>
      </c>
      <c r="BB54" s="61" t="e">
        <f>IF(BA55=#REF!,0,#REF!)</f>
        <v>#REF!</v>
      </c>
      <c r="BC54" s="40" t="e">
        <f>IF(BB55=#REF!,0,#REF!)</f>
        <v>#REF!</v>
      </c>
      <c r="BD54" s="61" t="e">
        <f>IF(BC55=#REF!,0,#REF!)</f>
        <v>#REF!</v>
      </c>
      <c r="BE54" s="40" t="e">
        <f>IF(BD55=#REF!,0,#REF!)</f>
        <v>#REF!</v>
      </c>
      <c r="BF54" s="61" t="e">
        <f>IF(BE55=#REF!,0,#REF!)</f>
        <v>#REF!</v>
      </c>
      <c r="BG54" s="40" t="e">
        <f>IF(BF55=#REF!,0,#REF!)</f>
        <v>#REF!</v>
      </c>
      <c r="BH54" s="61" t="e">
        <f>IF(BG55=#REF!,0,#REF!)</f>
        <v>#REF!</v>
      </c>
      <c r="BI54" s="40" t="e">
        <f>IF(BH55=#REF!,0,#REF!)</f>
        <v>#REF!</v>
      </c>
      <c r="BJ54" s="61" t="e">
        <f>IF(BI55=#REF!,0,#REF!)</f>
        <v>#REF!</v>
      </c>
      <c r="BK54" s="40" t="e">
        <f>IF(BJ55=#REF!,0,#REF!)</f>
        <v>#REF!</v>
      </c>
      <c r="BL54" s="61" t="e">
        <f>IF(BK55=#REF!,0,#REF!)</f>
        <v>#REF!</v>
      </c>
      <c r="BM54" s="40" t="e">
        <f>IF(BL55=#REF!,0,#REF!)</f>
        <v>#REF!</v>
      </c>
      <c r="BN54" s="61" t="e">
        <f>IF(BM55=#REF!,0,#REF!)</f>
        <v>#REF!</v>
      </c>
      <c r="BO54" s="61" t="e">
        <f>IF(BN55=#REF!,0,#REF!)</f>
        <v>#REF!</v>
      </c>
      <c r="BP54" s="40" t="e">
        <f>IF(BO55=#REF!,0,#REF!)</f>
        <v>#REF!</v>
      </c>
      <c r="BQ54" s="61" t="e">
        <f>IF(BP55=#REF!,0,#REF!)</f>
        <v>#REF!</v>
      </c>
      <c r="BR54" s="40" t="e">
        <f>IF(BQ55=#REF!,0,#REF!)</f>
        <v>#REF!</v>
      </c>
      <c r="BS54" s="61" t="e">
        <f>IF(BR55=#REF!,0,#REF!)</f>
        <v>#REF!</v>
      </c>
      <c r="BT54" s="40" t="e">
        <f>IF(BS55=#REF!,0,#REF!)</f>
        <v>#REF!</v>
      </c>
      <c r="BU54" s="61" t="e">
        <f>IF(BT55=#REF!,0,#REF!)</f>
        <v>#REF!</v>
      </c>
      <c r="BV54" s="40" t="e">
        <f>IF(BU55=#REF!,0,#REF!)</f>
        <v>#REF!</v>
      </c>
      <c r="BW54" s="61" t="e">
        <f>IF(BV55=#REF!,0,#REF!)</f>
        <v>#REF!</v>
      </c>
      <c r="BX54" s="40" t="e">
        <f>IF(BW55=#REF!,0,#REF!)</f>
        <v>#REF!</v>
      </c>
      <c r="BY54" s="61" t="e">
        <f>IF(BX55=#REF!,0,#REF!)</f>
        <v>#REF!</v>
      </c>
      <c r="BZ54" s="40" t="e">
        <f>IF(BY55=#REF!,0,#REF!)</f>
        <v>#REF!</v>
      </c>
      <c r="CA54" s="61" t="e">
        <f>IF(BZ55=#REF!,0,#REF!)</f>
        <v>#REF!</v>
      </c>
      <c r="CB54" s="40" t="e">
        <f>IF(CA55=#REF!,0,#REF!)</f>
        <v>#REF!</v>
      </c>
      <c r="CC54" s="61" t="e">
        <f>IF(CB55=#REF!,0,#REF!)</f>
        <v>#REF!</v>
      </c>
      <c r="CD54" s="40" t="e">
        <f>IF(CC55=#REF!,0,#REF!)</f>
        <v>#REF!</v>
      </c>
      <c r="CE54" s="61" t="e">
        <f>IF(CD55=#REF!,0,#REF!)</f>
        <v>#REF!</v>
      </c>
      <c r="CF54" s="40" t="e">
        <f>IF(CE55=#REF!,0,#REF!)</f>
        <v>#REF!</v>
      </c>
      <c r="CG54" s="61" t="e">
        <f>IF(CF55=#REF!,0,#REF!)</f>
        <v>#REF!</v>
      </c>
      <c r="CH54" s="40" t="e">
        <f>IF(CG55=#REF!,0,#REF!)</f>
        <v>#REF!</v>
      </c>
      <c r="CI54" s="61" t="e">
        <f>IF(CH55=#REF!,0,#REF!)</f>
        <v>#REF!</v>
      </c>
      <c r="CJ54" s="40" t="e">
        <f>IF(CI55=#REF!,0,#REF!)</f>
        <v>#REF!</v>
      </c>
      <c r="CK54" s="61" t="e">
        <f>IF(CJ55=#REF!,0,#REF!)</f>
        <v>#REF!</v>
      </c>
      <c r="CL54" s="40" t="e">
        <f>IF(CK55=#REF!,0,#REF!)</f>
        <v>#REF!</v>
      </c>
      <c r="CM54" s="61" t="e">
        <f>IF(CL55=#REF!,0,#REF!)</f>
        <v>#REF!</v>
      </c>
      <c r="CN54" s="40" t="e">
        <f>IF(CM55=#REF!,0,#REF!)</f>
        <v>#REF!</v>
      </c>
      <c r="CO54" s="61" t="e">
        <f>IF(CN55=#REF!,0,#REF!)</f>
        <v>#REF!</v>
      </c>
      <c r="CP54" s="40" t="e">
        <f>IF(CO55=#REF!,0,#REF!)</f>
        <v>#REF!</v>
      </c>
      <c r="CQ54" s="61" t="e">
        <f>IF(CP55=#REF!,0,#REF!)</f>
        <v>#REF!</v>
      </c>
      <c r="CR54" s="62" t="e">
        <f>IF(CQ55=#REF!,0,#REF!)</f>
        <v>#REF!</v>
      </c>
      <c r="CS54" s="40"/>
      <c r="CT54" s="40"/>
      <c r="CU54" s="40"/>
      <c r="CV54" s="40"/>
      <c r="CW54" s="40"/>
      <c r="CX54" s="40"/>
      <c r="CY54" s="40"/>
      <c r="CZ54" s="40"/>
    </row>
    <row r="55" spans="1:104" hidden="1">
      <c r="A55" s="60" t="e">
        <f>#REF!+A54</f>
        <v>#REF!</v>
      </c>
      <c r="B55" s="40" t="e">
        <f t="shared" ref="B55:BA55" si="10">A55+B54</f>
        <v>#REF!</v>
      </c>
      <c r="C55" s="40"/>
      <c r="D55" s="40"/>
      <c r="E55" s="40"/>
      <c r="F55" s="40"/>
      <c r="G55" s="40"/>
      <c r="H55" s="40"/>
      <c r="I55" s="40"/>
      <c r="J55" s="40"/>
      <c r="K55" s="40"/>
      <c r="L55" s="40"/>
      <c r="M55" s="40"/>
      <c r="N55" s="40"/>
      <c r="O55" s="61" t="e">
        <f>#REF!+O54</f>
        <v>#REF!</v>
      </c>
      <c r="P55" s="40" t="e">
        <f t="shared" si="10"/>
        <v>#REF!</v>
      </c>
      <c r="Q55" s="61" t="e">
        <f t="shared" si="10"/>
        <v>#REF!</v>
      </c>
      <c r="R55" s="61" t="e">
        <f>#REF!+R54</f>
        <v>#REF!</v>
      </c>
      <c r="S55" s="40" t="e">
        <f t="shared" si="10"/>
        <v>#REF!</v>
      </c>
      <c r="T55" s="61" t="e">
        <f t="shared" si="10"/>
        <v>#REF!</v>
      </c>
      <c r="U55" s="40" t="e">
        <f t="shared" si="10"/>
        <v>#REF!</v>
      </c>
      <c r="V55" s="61" t="e">
        <f t="shared" si="10"/>
        <v>#REF!</v>
      </c>
      <c r="W55" s="40" t="e">
        <f t="shared" si="10"/>
        <v>#REF!</v>
      </c>
      <c r="X55" s="61" t="e">
        <f t="shared" si="10"/>
        <v>#REF!</v>
      </c>
      <c r="Y55" s="40" t="e">
        <f t="shared" si="10"/>
        <v>#REF!</v>
      </c>
      <c r="Z55" s="61" t="e">
        <f t="shared" si="10"/>
        <v>#REF!</v>
      </c>
      <c r="AA55" s="40" t="e">
        <f t="shared" si="10"/>
        <v>#REF!</v>
      </c>
      <c r="AB55" s="61" t="e">
        <f t="shared" si="10"/>
        <v>#REF!</v>
      </c>
      <c r="AC55" s="40" t="e">
        <f t="shared" si="10"/>
        <v>#REF!</v>
      </c>
      <c r="AD55" s="61" t="e">
        <f t="shared" si="10"/>
        <v>#REF!</v>
      </c>
      <c r="AE55" s="40" t="e">
        <f t="shared" si="10"/>
        <v>#REF!</v>
      </c>
      <c r="AF55" s="61" t="e">
        <f t="shared" si="10"/>
        <v>#REF!</v>
      </c>
      <c r="AG55" s="40" t="e">
        <f t="shared" si="10"/>
        <v>#REF!</v>
      </c>
      <c r="AH55" s="61" t="e">
        <f t="shared" si="10"/>
        <v>#REF!</v>
      </c>
      <c r="AI55" s="40" t="e">
        <f t="shared" si="10"/>
        <v>#REF!</v>
      </c>
      <c r="AJ55" s="61" t="e">
        <f t="shared" si="10"/>
        <v>#REF!</v>
      </c>
      <c r="AK55" s="40" t="e">
        <f t="shared" si="10"/>
        <v>#REF!</v>
      </c>
      <c r="AL55" s="61" t="e">
        <f t="shared" si="10"/>
        <v>#REF!</v>
      </c>
      <c r="AM55" s="40" t="e">
        <f t="shared" si="10"/>
        <v>#REF!</v>
      </c>
      <c r="AN55" s="61" t="e">
        <f t="shared" si="10"/>
        <v>#REF!</v>
      </c>
      <c r="AO55" s="40" t="e">
        <f t="shared" si="10"/>
        <v>#REF!</v>
      </c>
      <c r="AP55" s="61" t="e">
        <f t="shared" si="10"/>
        <v>#REF!</v>
      </c>
      <c r="AQ55" s="40" t="e">
        <f t="shared" si="10"/>
        <v>#REF!</v>
      </c>
      <c r="AR55" s="61" t="e">
        <f t="shared" si="10"/>
        <v>#REF!</v>
      </c>
      <c r="AS55" s="40" t="e">
        <f t="shared" si="10"/>
        <v>#REF!</v>
      </c>
      <c r="AT55" s="61" t="e">
        <f t="shared" si="10"/>
        <v>#REF!</v>
      </c>
      <c r="AU55" s="40" t="e">
        <f t="shared" si="10"/>
        <v>#REF!</v>
      </c>
      <c r="AV55" s="61" t="e">
        <f t="shared" si="10"/>
        <v>#REF!</v>
      </c>
      <c r="AW55" s="40" t="e">
        <f t="shared" si="10"/>
        <v>#REF!</v>
      </c>
      <c r="AX55" s="61" t="e">
        <f t="shared" si="10"/>
        <v>#REF!</v>
      </c>
      <c r="AY55" s="40" t="e">
        <f t="shared" si="10"/>
        <v>#REF!</v>
      </c>
      <c r="AZ55" s="61" t="e">
        <f t="shared" si="10"/>
        <v>#REF!</v>
      </c>
      <c r="BA55" s="40" t="e">
        <f t="shared" si="10"/>
        <v>#REF!</v>
      </c>
      <c r="BB55" s="61" t="e">
        <f t="shared" ref="BB55:CR55" si="11">BA55+BB54</f>
        <v>#REF!</v>
      </c>
      <c r="BC55" s="40" t="e">
        <f t="shared" si="11"/>
        <v>#REF!</v>
      </c>
      <c r="BD55" s="61" t="e">
        <f t="shared" si="11"/>
        <v>#REF!</v>
      </c>
      <c r="BE55" s="40" t="e">
        <f t="shared" si="11"/>
        <v>#REF!</v>
      </c>
      <c r="BF55" s="61" t="e">
        <f t="shared" si="11"/>
        <v>#REF!</v>
      </c>
      <c r="BG55" s="40" t="e">
        <f t="shared" si="11"/>
        <v>#REF!</v>
      </c>
      <c r="BH55" s="61" t="e">
        <f t="shared" si="11"/>
        <v>#REF!</v>
      </c>
      <c r="BI55" s="40" t="e">
        <f t="shared" si="11"/>
        <v>#REF!</v>
      </c>
      <c r="BJ55" s="61" t="e">
        <f t="shared" si="11"/>
        <v>#REF!</v>
      </c>
      <c r="BK55" s="40" t="e">
        <f t="shared" si="11"/>
        <v>#REF!</v>
      </c>
      <c r="BL55" s="61" t="e">
        <f t="shared" si="11"/>
        <v>#REF!</v>
      </c>
      <c r="BM55" s="40" t="e">
        <f t="shared" si="11"/>
        <v>#REF!</v>
      </c>
      <c r="BN55" s="61" t="e">
        <f t="shared" si="11"/>
        <v>#REF!</v>
      </c>
      <c r="BO55" s="61" t="e">
        <f t="shared" si="11"/>
        <v>#REF!</v>
      </c>
      <c r="BP55" s="40" t="e">
        <f t="shared" si="11"/>
        <v>#REF!</v>
      </c>
      <c r="BQ55" s="61" t="e">
        <f t="shared" si="11"/>
        <v>#REF!</v>
      </c>
      <c r="BR55" s="40" t="e">
        <f t="shared" si="11"/>
        <v>#REF!</v>
      </c>
      <c r="BS55" s="61" t="e">
        <f t="shared" si="11"/>
        <v>#REF!</v>
      </c>
      <c r="BT55" s="40" t="e">
        <f t="shared" si="11"/>
        <v>#REF!</v>
      </c>
      <c r="BU55" s="61" t="e">
        <f t="shared" si="11"/>
        <v>#REF!</v>
      </c>
      <c r="BV55" s="40" t="e">
        <f t="shared" si="11"/>
        <v>#REF!</v>
      </c>
      <c r="BW55" s="61" t="e">
        <f t="shared" si="11"/>
        <v>#REF!</v>
      </c>
      <c r="BX55" s="40" t="e">
        <f t="shared" si="11"/>
        <v>#REF!</v>
      </c>
      <c r="BY55" s="61" t="e">
        <f t="shared" si="11"/>
        <v>#REF!</v>
      </c>
      <c r="BZ55" s="40" t="e">
        <f t="shared" si="11"/>
        <v>#REF!</v>
      </c>
      <c r="CA55" s="61" t="e">
        <f t="shared" si="11"/>
        <v>#REF!</v>
      </c>
      <c r="CB55" s="40" t="e">
        <f t="shared" si="11"/>
        <v>#REF!</v>
      </c>
      <c r="CC55" s="61" t="e">
        <f t="shared" si="11"/>
        <v>#REF!</v>
      </c>
      <c r="CD55" s="40" t="e">
        <f t="shared" si="11"/>
        <v>#REF!</v>
      </c>
      <c r="CE55" s="61" t="e">
        <f t="shared" si="11"/>
        <v>#REF!</v>
      </c>
      <c r="CF55" s="40" t="e">
        <f t="shared" si="11"/>
        <v>#REF!</v>
      </c>
      <c r="CG55" s="61" t="e">
        <f t="shared" si="11"/>
        <v>#REF!</v>
      </c>
      <c r="CH55" s="40" t="e">
        <f t="shared" si="11"/>
        <v>#REF!</v>
      </c>
      <c r="CI55" s="61" t="e">
        <f t="shared" si="11"/>
        <v>#REF!</v>
      </c>
      <c r="CJ55" s="40" t="e">
        <f t="shared" si="11"/>
        <v>#REF!</v>
      </c>
      <c r="CK55" s="61" t="e">
        <f t="shared" si="11"/>
        <v>#REF!</v>
      </c>
      <c r="CL55" s="40" t="e">
        <f t="shared" si="11"/>
        <v>#REF!</v>
      </c>
      <c r="CM55" s="61" t="e">
        <f t="shared" si="11"/>
        <v>#REF!</v>
      </c>
      <c r="CN55" s="40" t="e">
        <f t="shared" si="11"/>
        <v>#REF!</v>
      </c>
      <c r="CO55" s="61" t="e">
        <f t="shared" si="11"/>
        <v>#REF!</v>
      </c>
      <c r="CP55" s="40" t="e">
        <f t="shared" si="11"/>
        <v>#REF!</v>
      </c>
      <c r="CQ55" s="61" t="e">
        <f t="shared" si="11"/>
        <v>#REF!</v>
      </c>
      <c r="CR55" s="62" t="e">
        <f t="shared" si="11"/>
        <v>#REF!</v>
      </c>
      <c r="CS55" s="40"/>
      <c r="CT55" s="40"/>
      <c r="CU55" s="40"/>
      <c r="CV55" s="40"/>
      <c r="CW55" s="40"/>
      <c r="CX55" s="40"/>
      <c r="CY55" s="40"/>
      <c r="CZ55" s="40"/>
    </row>
    <row r="56" spans="1:104" ht="13.8" hidden="1" thickBot="1">
      <c r="A56" s="60" t="e">
        <f>(#REF!-#REF!)*#REF!/#REF!</f>
        <v>#REF!</v>
      </c>
      <c r="B56" s="40" t="e">
        <f>(#REF!-A55)*#REF!/#REF!</f>
        <v>#REF!</v>
      </c>
      <c r="C56" s="40"/>
      <c r="D56" s="40"/>
      <c r="E56" s="40"/>
      <c r="F56" s="40"/>
      <c r="G56" s="40"/>
      <c r="H56" s="40"/>
      <c r="I56" s="40"/>
      <c r="J56" s="40"/>
      <c r="K56" s="40"/>
      <c r="L56" s="40"/>
      <c r="M56" s="40"/>
      <c r="N56" s="40"/>
      <c r="O56" s="63" t="e">
        <f>(#REF!-#REF!)*#REF!/#REF!</f>
        <v>#REF!</v>
      </c>
      <c r="P56" s="64" t="e">
        <f>(#REF!-O55)*#REF!/#REF!</f>
        <v>#REF!</v>
      </c>
      <c r="Q56" s="63" t="e">
        <f>(#REF!-P55)*#REF!/#REF!</f>
        <v>#REF!</v>
      </c>
      <c r="R56" s="63" t="e">
        <f>(#REF!-#REF!)*#REF!/#REF!</f>
        <v>#REF!</v>
      </c>
      <c r="S56" s="64" t="e">
        <f>(#REF!-R55)*#REF!/#REF!</f>
        <v>#REF!</v>
      </c>
      <c r="T56" s="63" t="e">
        <f>(#REF!-S55)*#REF!/#REF!</f>
        <v>#REF!</v>
      </c>
      <c r="U56" s="64" t="e">
        <f>(#REF!-T55)*#REF!/#REF!</f>
        <v>#REF!</v>
      </c>
      <c r="V56" s="63" t="e">
        <f>(#REF!-U55)*#REF!/#REF!</f>
        <v>#REF!</v>
      </c>
      <c r="W56" s="64" t="e">
        <f>(#REF!-V55)*#REF!/#REF!</f>
        <v>#REF!</v>
      </c>
      <c r="X56" s="63" t="e">
        <f>(#REF!-W55)*#REF!/#REF!</f>
        <v>#REF!</v>
      </c>
      <c r="Y56" s="64" t="e">
        <f>(#REF!-X55)*#REF!/#REF!</f>
        <v>#REF!</v>
      </c>
      <c r="Z56" s="63" t="e">
        <f>(#REF!-Y55)*#REF!/#REF!</f>
        <v>#REF!</v>
      </c>
      <c r="AA56" s="64" t="e">
        <f>(#REF!-Z55)*#REF!/#REF!</f>
        <v>#REF!</v>
      </c>
      <c r="AB56" s="63" t="e">
        <f>(#REF!-AA55)*#REF!/#REF!</f>
        <v>#REF!</v>
      </c>
      <c r="AC56" s="64" t="e">
        <f>(#REF!-AB55)*#REF!/#REF!</f>
        <v>#REF!</v>
      </c>
      <c r="AD56" s="63" t="e">
        <f>(#REF!-AC55)*#REF!/#REF!</f>
        <v>#REF!</v>
      </c>
      <c r="AE56" s="64" t="e">
        <f>(#REF!-AD55)*#REF!/#REF!</f>
        <v>#REF!</v>
      </c>
      <c r="AF56" s="63" t="e">
        <f>(#REF!-AE55)*#REF!/#REF!</f>
        <v>#REF!</v>
      </c>
      <c r="AG56" s="64" t="e">
        <f>(#REF!-AF55)*#REF!/#REF!</f>
        <v>#REF!</v>
      </c>
      <c r="AH56" s="63" t="e">
        <f>(#REF!-AG55)*#REF!/#REF!</f>
        <v>#REF!</v>
      </c>
      <c r="AI56" s="64" t="e">
        <f>(#REF!-AH55)*#REF!/#REF!</f>
        <v>#REF!</v>
      </c>
      <c r="AJ56" s="63" t="e">
        <f>(#REF!-AI55)*#REF!/#REF!</f>
        <v>#REF!</v>
      </c>
      <c r="AK56" s="64" t="e">
        <f>(#REF!-AJ55)*#REF!/#REF!</f>
        <v>#REF!</v>
      </c>
      <c r="AL56" s="63" t="e">
        <f>(#REF!-AK55)*#REF!/#REF!</f>
        <v>#REF!</v>
      </c>
      <c r="AM56" s="64" t="e">
        <f>(#REF!-AL55)*#REF!/#REF!</f>
        <v>#REF!</v>
      </c>
      <c r="AN56" s="63" t="e">
        <f>(#REF!-AM55)*#REF!/#REF!</f>
        <v>#REF!</v>
      </c>
      <c r="AO56" s="64" t="e">
        <f>(#REF!-AN55)*#REF!/#REF!</f>
        <v>#REF!</v>
      </c>
      <c r="AP56" s="63" t="e">
        <f>(#REF!-AO55)*#REF!/#REF!</f>
        <v>#REF!</v>
      </c>
      <c r="AQ56" s="64" t="e">
        <f>(#REF!-AP55)*#REF!/#REF!</f>
        <v>#REF!</v>
      </c>
      <c r="AR56" s="63" t="e">
        <f>(#REF!-AQ55)*#REF!/#REF!</f>
        <v>#REF!</v>
      </c>
      <c r="AS56" s="64" t="e">
        <f>(#REF!-AR55)*#REF!/#REF!</f>
        <v>#REF!</v>
      </c>
      <c r="AT56" s="63" t="e">
        <f>(#REF!-AS55)*#REF!/#REF!</f>
        <v>#REF!</v>
      </c>
      <c r="AU56" s="64" t="e">
        <f>(#REF!-AT55)*#REF!/#REF!</f>
        <v>#REF!</v>
      </c>
      <c r="AV56" s="63" t="e">
        <f>(#REF!-AU55)*#REF!/#REF!</f>
        <v>#REF!</v>
      </c>
      <c r="AW56" s="64" t="e">
        <f>(#REF!-AV55)*#REF!/#REF!</f>
        <v>#REF!</v>
      </c>
      <c r="AX56" s="63" t="e">
        <f>(#REF!-AW55)*#REF!/#REF!</f>
        <v>#REF!</v>
      </c>
      <c r="AY56" s="64" t="e">
        <f>(#REF!-AX55)*#REF!/#REF!</f>
        <v>#REF!</v>
      </c>
      <c r="AZ56" s="63" t="e">
        <f>(#REF!-AY55)*#REF!/#REF!</f>
        <v>#REF!</v>
      </c>
      <c r="BA56" s="64" t="e">
        <f>(#REF!-AZ55)*#REF!/#REF!</f>
        <v>#REF!</v>
      </c>
      <c r="BB56" s="63" t="e">
        <f>(#REF!-BA55)*#REF!/#REF!</f>
        <v>#REF!</v>
      </c>
      <c r="BC56" s="64" t="e">
        <f>(#REF!-BB55)*#REF!/#REF!</f>
        <v>#REF!</v>
      </c>
      <c r="BD56" s="63" t="e">
        <f>(#REF!-BC55)*#REF!/#REF!</f>
        <v>#REF!</v>
      </c>
      <c r="BE56" s="64" t="e">
        <f>(#REF!-BD55)*#REF!/#REF!</f>
        <v>#REF!</v>
      </c>
      <c r="BF56" s="63" t="e">
        <f>(#REF!-BE55)*#REF!/#REF!</f>
        <v>#REF!</v>
      </c>
      <c r="BG56" s="64" t="e">
        <f>(#REF!-BF55)*#REF!/#REF!</f>
        <v>#REF!</v>
      </c>
      <c r="BH56" s="63" t="e">
        <f>(#REF!-BG55)*#REF!/#REF!</f>
        <v>#REF!</v>
      </c>
      <c r="BI56" s="64" t="e">
        <f>(#REF!-BH55)*#REF!/#REF!</f>
        <v>#REF!</v>
      </c>
      <c r="BJ56" s="63" t="e">
        <f>(#REF!-BI55)*#REF!/#REF!</f>
        <v>#REF!</v>
      </c>
      <c r="BK56" s="64" t="e">
        <f>(#REF!-BJ55)*#REF!/#REF!</f>
        <v>#REF!</v>
      </c>
      <c r="BL56" s="63" t="e">
        <f>(#REF!-BK55)*#REF!/#REF!</f>
        <v>#REF!</v>
      </c>
      <c r="BM56" s="64" t="e">
        <f>(#REF!-BL55)*#REF!/#REF!</f>
        <v>#REF!</v>
      </c>
      <c r="BN56" s="63" t="e">
        <f>(#REF!-BM55)*#REF!/#REF!</f>
        <v>#REF!</v>
      </c>
      <c r="BO56" s="63" t="e">
        <f>(#REF!-BN55)*#REF!/#REF!</f>
        <v>#REF!</v>
      </c>
      <c r="BP56" s="64" t="e">
        <f>(#REF!-BO55)*#REF!/#REF!</f>
        <v>#REF!</v>
      </c>
      <c r="BQ56" s="63" t="e">
        <f>(#REF!-BP55)*#REF!/#REF!</f>
        <v>#REF!</v>
      </c>
      <c r="BR56" s="64" t="e">
        <f>(#REF!-BQ55)*#REF!/#REF!</f>
        <v>#REF!</v>
      </c>
      <c r="BS56" s="63" t="e">
        <f>(#REF!-BR55)*#REF!/#REF!</f>
        <v>#REF!</v>
      </c>
      <c r="BT56" s="64" t="e">
        <f>(#REF!-BS55)*#REF!/#REF!</f>
        <v>#REF!</v>
      </c>
      <c r="BU56" s="63" t="e">
        <f>(#REF!-BT55)*#REF!/#REF!</f>
        <v>#REF!</v>
      </c>
      <c r="BV56" s="64" t="e">
        <f>(#REF!-BU55)*#REF!/#REF!</f>
        <v>#REF!</v>
      </c>
      <c r="BW56" s="63" t="e">
        <f>(#REF!-BV55)*#REF!/#REF!</f>
        <v>#REF!</v>
      </c>
      <c r="BX56" s="64" t="e">
        <f>(#REF!-BW55)*#REF!/#REF!</f>
        <v>#REF!</v>
      </c>
      <c r="BY56" s="63" t="e">
        <f>(#REF!-BX55)*#REF!/#REF!</f>
        <v>#REF!</v>
      </c>
      <c r="BZ56" s="64" t="e">
        <f>(#REF!-BY55)*#REF!/#REF!</f>
        <v>#REF!</v>
      </c>
      <c r="CA56" s="63" t="e">
        <f>(#REF!-BZ55)*#REF!/#REF!</f>
        <v>#REF!</v>
      </c>
      <c r="CB56" s="64" t="e">
        <f>(#REF!-CA55)*#REF!/#REF!</f>
        <v>#REF!</v>
      </c>
      <c r="CC56" s="63" t="e">
        <f>(#REF!-CB55)*#REF!/#REF!</f>
        <v>#REF!</v>
      </c>
      <c r="CD56" s="64" t="e">
        <f>(#REF!-CC55)*#REF!/#REF!</f>
        <v>#REF!</v>
      </c>
      <c r="CE56" s="63" t="e">
        <f>(#REF!-CD55)*#REF!/#REF!</f>
        <v>#REF!</v>
      </c>
      <c r="CF56" s="64" t="e">
        <f>(#REF!-CE55)*#REF!/#REF!</f>
        <v>#REF!</v>
      </c>
      <c r="CG56" s="63" t="e">
        <f>(#REF!-CF55)*#REF!/#REF!</f>
        <v>#REF!</v>
      </c>
      <c r="CH56" s="64" t="e">
        <f>(#REF!-CG55)*#REF!/#REF!</f>
        <v>#REF!</v>
      </c>
      <c r="CI56" s="63" t="e">
        <f>(#REF!-CH55)*#REF!/#REF!</f>
        <v>#REF!</v>
      </c>
      <c r="CJ56" s="64" t="e">
        <f>(#REF!-CI55)*#REF!/#REF!</f>
        <v>#REF!</v>
      </c>
      <c r="CK56" s="63" t="e">
        <f>(#REF!-CJ55)*#REF!/#REF!</f>
        <v>#REF!</v>
      </c>
      <c r="CL56" s="64" t="e">
        <f>(#REF!-CK55)*#REF!/#REF!</f>
        <v>#REF!</v>
      </c>
      <c r="CM56" s="63" t="e">
        <f>(#REF!-CL55)*#REF!/#REF!</f>
        <v>#REF!</v>
      </c>
      <c r="CN56" s="64" t="e">
        <f>(#REF!-CM55)*#REF!/#REF!</f>
        <v>#REF!</v>
      </c>
      <c r="CO56" s="63" t="e">
        <f>(#REF!-CN55)*#REF!/#REF!</f>
        <v>#REF!</v>
      </c>
      <c r="CP56" s="64" t="e">
        <f>(#REF!-CO55)*#REF!/#REF!</f>
        <v>#REF!</v>
      </c>
      <c r="CQ56" s="63" t="e">
        <f>(#REF!-CP55)*#REF!/#REF!</f>
        <v>#REF!</v>
      </c>
      <c r="CR56" s="65" t="e">
        <f>(#REF!-CQ55)*#REF!/#REF!</f>
        <v>#REF!</v>
      </c>
      <c r="CS56" s="40"/>
      <c r="CT56" s="40"/>
      <c r="CU56" s="40"/>
      <c r="CV56" s="40"/>
      <c r="CW56" s="40"/>
      <c r="CX56" s="40"/>
      <c r="CY56" s="40"/>
      <c r="CZ56" s="40"/>
    </row>
    <row r="57" spans="1:104" hidden="1"/>
    <row r="58" spans="1:104" ht="12.75" hidden="1" customHeight="1" thickBot="1">
      <c r="A58" s="269"/>
      <c r="B58" s="269"/>
      <c r="C58" s="16"/>
      <c r="D58" s="16"/>
      <c r="E58" s="16"/>
      <c r="F58" s="16"/>
      <c r="G58" s="16"/>
      <c r="H58" s="16"/>
      <c r="I58" s="16"/>
      <c r="J58" s="16"/>
      <c r="K58" s="16"/>
      <c r="L58" s="16"/>
      <c r="M58" s="16"/>
      <c r="N58" s="16"/>
    </row>
    <row r="59" spans="1:104" ht="12.75" hidden="1" customHeight="1" thickBot="1">
      <c r="A59" s="270"/>
      <c r="B59" s="270"/>
      <c r="C59" s="16"/>
      <c r="D59" s="16"/>
      <c r="E59" s="16"/>
      <c r="F59" s="16"/>
      <c r="G59" s="16"/>
      <c r="H59" s="16"/>
      <c r="I59" s="16"/>
      <c r="J59" s="16"/>
      <c r="K59" s="16"/>
      <c r="L59" s="16"/>
      <c r="M59" s="16"/>
      <c r="N59" s="16"/>
    </row>
    <row r="60" spans="1:104" hidden="1"/>
    <row r="61" spans="1:104" hidden="1"/>
    <row r="62" spans="1:104" hidden="1">
      <c r="A62" s="66" t="e">
        <f>#REF!+1</f>
        <v>#REF!</v>
      </c>
      <c r="B62" s="67" t="e">
        <f>A62+1</f>
        <v>#REF!</v>
      </c>
      <c r="C62" s="158"/>
      <c r="D62" s="158"/>
      <c r="E62" s="158"/>
      <c r="F62" s="158"/>
      <c r="G62" s="158"/>
      <c r="H62" s="158"/>
      <c r="I62" s="158"/>
      <c r="J62" s="158"/>
      <c r="K62" s="158"/>
      <c r="L62" s="158"/>
      <c r="M62" s="158"/>
      <c r="N62" s="158"/>
    </row>
    <row r="63" spans="1:104" hidden="1">
      <c r="A63" s="41"/>
      <c r="B63" s="68"/>
      <c r="C63" s="159"/>
      <c r="D63" s="159"/>
      <c r="E63" s="159"/>
      <c r="F63" s="159"/>
      <c r="G63" s="159"/>
      <c r="H63" s="159"/>
      <c r="I63" s="159"/>
      <c r="J63" s="159"/>
      <c r="K63" s="159"/>
      <c r="L63" s="159"/>
      <c r="M63" s="159"/>
      <c r="N63" s="159"/>
    </row>
    <row r="64" spans="1:104" hidden="1">
      <c r="A64" s="41"/>
      <c r="B64" s="68"/>
      <c r="C64" s="159"/>
      <c r="D64" s="159"/>
      <c r="E64" s="159"/>
      <c r="F64" s="159"/>
      <c r="G64" s="159"/>
      <c r="H64" s="159"/>
      <c r="I64" s="159"/>
      <c r="J64" s="159"/>
      <c r="K64" s="159"/>
      <c r="L64" s="159"/>
      <c r="M64" s="159"/>
      <c r="N64" s="159"/>
    </row>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spans="2:15" hidden="1"/>
    <row r="130" spans="2:15" hidden="1"/>
    <row r="131" spans="2:15" hidden="1"/>
    <row r="132" spans="2:15" hidden="1"/>
    <row r="133" spans="2:15" hidden="1"/>
    <row r="134" spans="2:15" hidden="1"/>
    <row r="137" spans="2:15">
      <c r="B137" s="40"/>
      <c r="C137" s="40"/>
      <c r="D137" s="40"/>
      <c r="E137" s="40"/>
      <c r="F137" s="40"/>
      <c r="G137" s="40"/>
      <c r="H137" s="40"/>
      <c r="I137" s="40"/>
      <c r="J137" s="40"/>
      <c r="K137" s="40"/>
      <c r="L137" s="40"/>
      <c r="M137" s="40"/>
      <c r="N137" s="40"/>
      <c r="O137" s="40"/>
    </row>
    <row r="138" spans="2:15">
      <c r="B138" s="40"/>
      <c r="C138" s="40"/>
      <c r="D138" s="40"/>
      <c r="E138" s="40"/>
      <c r="F138" s="40"/>
      <c r="G138" s="40"/>
      <c r="H138" s="40"/>
      <c r="I138" s="40"/>
      <c r="J138" s="40"/>
      <c r="K138" s="40"/>
      <c r="L138" s="40"/>
      <c r="M138" s="40"/>
      <c r="N138" s="40"/>
      <c r="O138" s="40"/>
    </row>
    <row r="140" spans="2:15">
      <c r="B140" s="40"/>
      <c r="C140" s="40"/>
      <c r="D140" s="40"/>
      <c r="E140" s="40"/>
      <c r="F140" s="40"/>
      <c r="G140" s="40"/>
      <c r="H140" s="40"/>
      <c r="I140" s="40"/>
      <c r="J140" s="40"/>
      <c r="K140" s="40"/>
      <c r="L140" s="40"/>
      <c r="M140" s="40"/>
      <c r="N140" s="40"/>
      <c r="O140" s="40"/>
    </row>
    <row r="143" spans="2:15">
      <c r="B143" s="40"/>
      <c r="C143" s="40"/>
      <c r="D143" s="40"/>
      <c r="E143" s="40"/>
      <c r="F143" s="40"/>
      <c r="G143" s="40"/>
      <c r="H143" s="40"/>
      <c r="I143" s="40"/>
      <c r="J143" s="40"/>
      <c r="K143" s="40"/>
      <c r="L143" s="40"/>
      <c r="M143" s="40"/>
      <c r="N143" s="40"/>
      <c r="O143" s="40"/>
    </row>
  </sheetData>
  <mergeCells count="2">
    <mergeCell ref="A58:B59"/>
    <mergeCell ref="A1:Q3"/>
  </mergeCells>
  <phoneticPr fontId="2" type="noConversion"/>
  <pageMargins left="0.75" right="0.75" top="1" bottom="1" header="0.5" footer="0.5"/>
  <pageSetup paperSize="9" scale="75" orientation="landscape" r:id="rId1"/>
  <headerFooter alignWithMargins="0">
    <oddFooter>&amp;L&amp;8MM/CEOD/064/A1-Capex &amp; depreciation&amp;C&amp;"Arial,Italic"&amp;8Strictly confidential&amp;"Arial,Regular"
Copyright T-Mobile Macedonia AD
All rights reserved!&amp;10
&amp;8Page &amp;P/&amp;N&amp;R&amp;8Version 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2:U15"/>
  <sheetViews>
    <sheetView showGridLines="0" workbookViewId="0">
      <selection activeCell="B22" sqref="B22"/>
    </sheetView>
  </sheetViews>
  <sheetFormatPr defaultColWidth="9.109375" defaultRowHeight="13.2"/>
  <cols>
    <col min="1" max="1" width="4.44140625" style="1" customWidth="1"/>
    <col min="2" max="2" width="29.21875" style="1" customWidth="1"/>
    <col min="3" max="3" width="11" style="1" customWidth="1"/>
    <col min="4" max="4" width="12.77734375" style="1" customWidth="1"/>
    <col min="5" max="5" width="15.44140625" style="1" customWidth="1"/>
    <col min="6" max="17" width="8.44140625" style="1" customWidth="1"/>
    <col min="18" max="18" width="12.21875" style="1" customWidth="1"/>
    <col min="19" max="19" width="11.5546875" style="1" customWidth="1"/>
    <col min="20" max="20" width="12.33203125" style="1" customWidth="1"/>
    <col min="21" max="16384" width="9.109375" style="1"/>
  </cols>
  <sheetData>
    <row r="2" spans="1:21" ht="93" customHeight="1">
      <c r="B2" s="272">
        <f>Info!F7</f>
        <v>0</v>
      </c>
      <c r="C2" s="272"/>
      <c r="D2" s="272"/>
      <c r="E2" s="272"/>
      <c r="F2" s="272"/>
      <c r="G2" s="272"/>
      <c r="H2" s="272"/>
      <c r="I2" s="272"/>
      <c r="J2" s="272"/>
      <c r="K2" s="272"/>
      <c r="L2" s="272"/>
      <c r="M2" s="272"/>
      <c r="N2" s="272"/>
      <c r="O2" s="272"/>
      <c r="P2" s="272"/>
      <c r="Q2" s="272"/>
      <c r="R2" s="272"/>
      <c r="S2" s="272"/>
      <c r="T2" s="272"/>
    </row>
    <row r="3" spans="1:21" ht="13.8" thickBot="1">
      <c r="B3" s="272"/>
      <c r="C3" s="272"/>
      <c r="D3" s="272"/>
      <c r="E3" s="272"/>
      <c r="F3" s="272"/>
      <c r="G3" s="272"/>
      <c r="H3" s="272"/>
      <c r="I3" s="272"/>
      <c r="J3" s="272"/>
      <c r="K3" s="272"/>
      <c r="L3" s="272"/>
      <c r="M3" s="272"/>
      <c r="N3" s="272"/>
      <c r="O3" s="272"/>
      <c r="P3" s="272"/>
      <c r="Q3" s="272"/>
      <c r="R3" s="272"/>
      <c r="S3" s="272"/>
      <c r="T3" s="272"/>
    </row>
    <row r="4" spans="1:21" ht="13.8" customHeight="1">
      <c r="A4" s="278" t="s">
        <v>129</v>
      </c>
      <c r="B4" s="279"/>
      <c r="C4" s="279"/>
      <c r="D4" s="279"/>
      <c r="E4" s="279"/>
      <c r="F4" s="279"/>
      <c r="G4" s="279"/>
      <c r="H4" s="279"/>
      <c r="I4" s="279"/>
      <c r="J4" s="279"/>
      <c r="K4" s="279"/>
      <c r="L4" s="279"/>
      <c r="M4" s="279"/>
      <c r="N4" s="279"/>
      <c r="O4" s="279"/>
      <c r="P4" s="279"/>
      <c r="Q4" s="279"/>
      <c r="R4" s="279"/>
      <c r="S4" s="279"/>
      <c r="T4" s="279"/>
      <c r="U4" s="280"/>
    </row>
    <row r="5" spans="1:21" s="2" customFormat="1" ht="37.200000000000003" customHeight="1">
      <c r="A5" s="273" t="s">
        <v>138</v>
      </c>
      <c r="B5" s="274"/>
      <c r="C5" s="236" t="s">
        <v>108</v>
      </c>
      <c r="D5" s="236" t="s">
        <v>109</v>
      </c>
      <c r="E5" s="236" t="s">
        <v>139</v>
      </c>
      <c r="F5" s="160" t="s">
        <v>80</v>
      </c>
      <c r="G5" s="160" t="s">
        <v>81</v>
      </c>
      <c r="H5" s="160" t="s">
        <v>82</v>
      </c>
      <c r="I5" s="160" t="s">
        <v>83</v>
      </c>
      <c r="J5" s="160" t="s">
        <v>84</v>
      </c>
      <c r="K5" s="160" t="s">
        <v>85</v>
      </c>
      <c r="L5" s="160" t="s">
        <v>86</v>
      </c>
      <c r="M5" s="160" t="s">
        <v>87</v>
      </c>
      <c r="N5" s="160" t="s">
        <v>88</v>
      </c>
      <c r="O5" s="160" t="s">
        <v>89</v>
      </c>
      <c r="P5" s="160" t="s">
        <v>90</v>
      </c>
      <c r="Q5" s="160" t="s">
        <v>91</v>
      </c>
      <c r="R5" s="160" t="s">
        <v>41</v>
      </c>
      <c r="S5" s="160" t="s">
        <v>42</v>
      </c>
      <c r="T5" s="160" t="s">
        <v>54</v>
      </c>
      <c r="U5" s="161" t="s">
        <v>128</v>
      </c>
    </row>
    <row r="6" spans="1:21" ht="13.8">
      <c r="A6" s="85"/>
      <c r="B6" s="89" t="s">
        <v>142</v>
      </c>
      <c r="C6" s="89">
        <v>1</v>
      </c>
      <c r="D6" s="237">
        <v>0</v>
      </c>
      <c r="E6" s="238">
        <v>0.1</v>
      </c>
      <c r="F6" s="192">
        <f>$C$6*$D$6*$E$6</f>
        <v>0</v>
      </c>
      <c r="G6" s="192">
        <f t="shared" ref="G6:Q6" si="0">$C$6*$D$6*$E$6</f>
        <v>0</v>
      </c>
      <c r="H6" s="192">
        <f t="shared" si="0"/>
        <v>0</v>
      </c>
      <c r="I6" s="192">
        <f t="shared" si="0"/>
        <v>0</v>
      </c>
      <c r="J6" s="192">
        <f t="shared" si="0"/>
        <v>0</v>
      </c>
      <c r="K6" s="192">
        <f t="shared" si="0"/>
        <v>0</v>
      </c>
      <c r="L6" s="192">
        <f t="shared" si="0"/>
        <v>0</v>
      </c>
      <c r="M6" s="192">
        <f t="shared" si="0"/>
        <v>0</v>
      </c>
      <c r="N6" s="192">
        <f t="shared" si="0"/>
        <v>0</v>
      </c>
      <c r="O6" s="192">
        <f t="shared" si="0"/>
        <v>0</v>
      </c>
      <c r="P6" s="192">
        <f t="shared" si="0"/>
        <v>0</v>
      </c>
      <c r="Q6" s="192">
        <f t="shared" si="0"/>
        <v>0</v>
      </c>
      <c r="R6" s="192">
        <f>D6*12*0.5*(1+$R$15)</f>
        <v>0</v>
      </c>
      <c r="S6" s="192">
        <f>R6*($S$15+1)</f>
        <v>0</v>
      </c>
      <c r="T6" s="192">
        <f t="shared" ref="T6:U9" si="1">S6*($T$15+1)</f>
        <v>0</v>
      </c>
      <c r="U6" s="193">
        <f t="shared" si="1"/>
        <v>0</v>
      </c>
    </row>
    <row r="7" spans="1:21" ht="13.8">
      <c r="A7" s="85"/>
      <c r="B7" s="89" t="s">
        <v>143</v>
      </c>
      <c r="C7" s="89">
        <v>1</v>
      </c>
      <c r="D7" s="237">
        <v>0</v>
      </c>
      <c r="E7" s="238">
        <v>0.17</v>
      </c>
      <c r="F7" s="192">
        <f>$C$7*$D$7*$E$7</f>
        <v>0</v>
      </c>
      <c r="G7" s="192">
        <f t="shared" ref="G7:Q7" si="2">$C$7*$D$7*$E$7</f>
        <v>0</v>
      </c>
      <c r="H7" s="192">
        <f t="shared" si="2"/>
        <v>0</v>
      </c>
      <c r="I7" s="192">
        <f t="shared" si="2"/>
        <v>0</v>
      </c>
      <c r="J7" s="192">
        <f t="shared" si="2"/>
        <v>0</v>
      </c>
      <c r="K7" s="192">
        <f t="shared" si="2"/>
        <v>0</v>
      </c>
      <c r="L7" s="192">
        <f t="shared" si="2"/>
        <v>0</v>
      </c>
      <c r="M7" s="192">
        <f t="shared" si="2"/>
        <v>0</v>
      </c>
      <c r="N7" s="192">
        <f t="shared" si="2"/>
        <v>0</v>
      </c>
      <c r="O7" s="192">
        <f t="shared" si="2"/>
        <v>0</v>
      </c>
      <c r="P7" s="192">
        <f t="shared" si="2"/>
        <v>0</v>
      </c>
      <c r="Q7" s="192">
        <f t="shared" si="2"/>
        <v>0</v>
      </c>
      <c r="R7" s="192">
        <f t="shared" ref="R7:R12" si="3">D7*12*0.5*(1+$R$15)</f>
        <v>0</v>
      </c>
      <c r="S7" s="192">
        <f>R7*($S$15+1)</f>
        <v>0</v>
      </c>
      <c r="T7" s="192">
        <f t="shared" si="1"/>
        <v>0</v>
      </c>
      <c r="U7" s="193">
        <f t="shared" si="1"/>
        <v>0</v>
      </c>
    </row>
    <row r="8" spans="1:21" ht="13.8">
      <c r="A8" s="85"/>
      <c r="B8" s="89" t="s">
        <v>144</v>
      </c>
      <c r="C8" s="89">
        <v>1</v>
      </c>
      <c r="D8" s="237">
        <v>0</v>
      </c>
      <c r="E8" s="238">
        <v>0.1</v>
      </c>
      <c r="F8" s="192">
        <f>$C$8*$D$8*$E$8</f>
        <v>0</v>
      </c>
      <c r="G8" s="192">
        <f t="shared" ref="G8:Q8" si="4">$C$8*$D$8*$E$8</f>
        <v>0</v>
      </c>
      <c r="H8" s="192">
        <f t="shared" si="4"/>
        <v>0</v>
      </c>
      <c r="I8" s="192">
        <f t="shared" si="4"/>
        <v>0</v>
      </c>
      <c r="J8" s="192">
        <f t="shared" si="4"/>
        <v>0</v>
      </c>
      <c r="K8" s="192">
        <f t="shared" si="4"/>
        <v>0</v>
      </c>
      <c r="L8" s="192">
        <f t="shared" si="4"/>
        <v>0</v>
      </c>
      <c r="M8" s="192">
        <f t="shared" si="4"/>
        <v>0</v>
      </c>
      <c r="N8" s="192">
        <f t="shared" si="4"/>
        <v>0</v>
      </c>
      <c r="O8" s="192">
        <f t="shared" si="4"/>
        <v>0</v>
      </c>
      <c r="P8" s="192">
        <f t="shared" si="4"/>
        <v>0</v>
      </c>
      <c r="Q8" s="192">
        <f t="shared" si="4"/>
        <v>0</v>
      </c>
      <c r="R8" s="192">
        <f t="shared" si="3"/>
        <v>0</v>
      </c>
      <c r="S8" s="192">
        <f>R8*($S$15+1)</f>
        <v>0</v>
      </c>
      <c r="T8" s="192">
        <f t="shared" si="1"/>
        <v>0</v>
      </c>
      <c r="U8" s="193">
        <f t="shared" si="1"/>
        <v>0</v>
      </c>
    </row>
    <row r="9" spans="1:21" ht="13.8">
      <c r="A9" s="85"/>
      <c r="B9" s="89" t="s">
        <v>145</v>
      </c>
      <c r="C9" s="89">
        <v>1</v>
      </c>
      <c r="D9" s="237">
        <v>0</v>
      </c>
      <c r="E9" s="238">
        <v>0.05</v>
      </c>
      <c r="F9" s="192">
        <f>$C$9*$D$9*$E$9</f>
        <v>0</v>
      </c>
      <c r="G9" s="192">
        <f t="shared" ref="G9:Q9" si="5">$C$9*$D$9*$E$9</f>
        <v>0</v>
      </c>
      <c r="H9" s="192">
        <f t="shared" si="5"/>
        <v>0</v>
      </c>
      <c r="I9" s="192">
        <f t="shared" si="5"/>
        <v>0</v>
      </c>
      <c r="J9" s="192">
        <f t="shared" si="5"/>
        <v>0</v>
      </c>
      <c r="K9" s="192">
        <f t="shared" si="5"/>
        <v>0</v>
      </c>
      <c r="L9" s="192">
        <f t="shared" si="5"/>
        <v>0</v>
      </c>
      <c r="M9" s="192">
        <f t="shared" si="5"/>
        <v>0</v>
      </c>
      <c r="N9" s="192">
        <f t="shared" si="5"/>
        <v>0</v>
      </c>
      <c r="O9" s="192">
        <f t="shared" si="5"/>
        <v>0</v>
      </c>
      <c r="P9" s="192">
        <f t="shared" si="5"/>
        <v>0</v>
      </c>
      <c r="Q9" s="192">
        <f t="shared" si="5"/>
        <v>0</v>
      </c>
      <c r="R9" s="192">
        <f t="shared" si="3"/>
        <v>0</v>
      </c>
      <c r="S9" s="192">
        <f>R9*($S$15+1)</f>
        <v>0</v>
      </c>
      <c r="T9" s="192">
        <f t="shared" si="1"/>
        <v>0</v>
      </c>
      <c r="U9" s="193">
        <f t="shared" si="1"/>
        <v>0</v>
      </c>
    </row>
    <row r="10" spans="1:21" ht="13.8">
      <c r="A10" s="85"/>
      <c r="B10" s="89" t="s">
        <v>146</v>
      </c>
      <c r="C10" s="89">
        <v>1</v>
      </c>
      <c r="D10" s="237">
        <v>0</v>
      </c>
      <c r="E10" s="238">
        <v>0.05</v>
      </c>
      <c r="F10" s="192">
        <f>$C$10*$D$10*$E$10</f>
        <v>0</v>
      </c>
      <c r="G10" s="192">
        <f t="shared" ref="G10:Q10" si="6">$C$10*$D$10*$E$10</f>
        <v>0</v>
      </c>
      <c r="H10" s="192">
        <f t="shared" si="6"/>
        <v>0</v>
      </c>
      <c r="I10" s="192">
        <f t="shared" si="6"/>
        <v>0</v>
      </c>
      <c r="J10" s="192">
        <f t="shared" si="6"/>
        <v>0</v>
      </c>
      <c r="K10" s="192">
        <f t="shared" si="6"/>
        <v>0</v>
      </c>
      <c r="L10" s="192">
        <f t="shared" si="6"/>
        <v>0</v>
      </c>
      <c r="M10" s="192">
        <f t="shared" si="6"/>
        <v>0</v>
      </c>
      <c r="N10" s="192">
        <f t="shared" si="6"/>
        <v>0</v>
      </c>
      <c r="O10" s="192">
        <f t="shared" si="6"/>
        <v>0</v>
      </c>
      <c r="P10" s="192">
        <f t="shared" si="6"/>
        <v>0</v>
      </c>
      <c r="Q10" s="192">
        <f t="shared" si="6"/>
        <v>0</v>
      </c>
      <c r="R10" s="192">
        <f t="shared" si="3"/>
        <v>0</v>
      </c>
      <c r="S10" s="192">
        <f t="shared" ref="S10" si="7">R10*($S$15+1)</f>
        <v>0</v>
      </c>
      <c r="T10" s="192">
        <f t="shared" ref="T10:U11" si="8">S10*($T$15+1)</f>
        <v>0</v>
      </c>
      <c r="U10" s="193">
        <f t="shared" si="8"/>
        <v>0</v>
      </c>
    </row>
    <row r="11" spans="1:21" ht="13.8">
      <c r="A11" s="85"/>
      <c r="B11" s="89" t="s">
        <v>147</v>
      </c>
      <c r="C11" s="89">
        <v>2</v>
      </c>
      <c r="D11" s="237">
        <v>0</v>
      </c>
      <c r="E11" s="238">
        <v>0.1</v>
      </c>
      <c r="F11" s="186">
        <f>$C$11*$D$11*$E$11</f>
        <v>0</v>
      </c>
      <c r="G11" s="192">
        <f t="shared" ref="G11:Q11" si="9">$C$11*$D$11*$E$11</f>
        <v>0</v>
      </c>
      <c r="H11" s="192">
        <f t="shared" si="9"/>
        <v>0</v>
      </c>
      <c r="I11" s="192">
        <f t="shared" si="9"/>
        <v>0</v>
      </c>
      <c r="J11" s="192">
        <f t="shared" si="9"/>
        <v>0</v>
      </c>
      <c r="K11" s="192">
        <f t="shared" si="9"/>
        <v>0</v>
      </c>
      <c r="L11" s="192">
        <f t="shared" si="9"/>
        <v>0</v>
      </c>
      <c r="M11" s="192">
        <f t="shared" si="9"/>
        <v>0</v>
      </c>
      <c r="N11" s="192">
        <f t="shared" si="9"/>
        <v>0</v>
      </c>
      <c r="O11" s="192">
        <f t="shared" si="9"/>
        <v>0</v>
      </c>
      <c r="P11" s="192">
        <f t="shared" si="9"/>
        <v>0</v>
      </c>
      <c r="Q11" s="192">
        <f t="shared" si="9"/>
        <v>0</v>
      </c>
      <c r="R11" s="192">
        <f>D11*12*0.5*(1+$R$15)</f>
        <v>0</v>
      </c>
      <c r="S11" s="192">
        <f>R11*($S$15+1)</f>
        <v>0</v>
      </c>
      <c r="T11" s="192">
        <f t="shared" si="8"/>
        <v>0</v>
      </c>
      <c r="U11" s="193">
        <f t="shared" si="8"/>
        <v>0</v>
      </c>
    </row>
    <row r="12" spans="1:21" ht="13.8">
      <c r="A12" s="85"/>
      <c r="B12" s="89"/>
      <c r="C12" s="89"/>
      <c r="D12" s="237"/>
      <c r="E12" s="238"/>
      <c r="F12" s="192">
        <f>$C$12*$D$12*$E$12</f>
        <v>0</v>
      </c>
      <c r="G12" s="192">
        <f t="shared" ref="G12:Q12" si="10">$C$12*$D$12*$E$12</f>
        <v>0</v>
      </c>
      <c r="H12" s="192">
        <f t="shared" si="10"/>
        <v>0</v>
      </c>
      <c r="I12" s="192">
        <f t="shared" si="10"/>
        <v>0</v>
      </c>
      <c r="J12" s="192">
        <f t="shared" si="10"/>
        <v>0</v>
      </c>
      <c r="K12" s="192">
        <f t="shared" si="10"/>
        <v>0</v>
      </c>
      <c r="L12" s="192">
        <f t="shared" si="10"/>
        <v>0</v>
      </c>
      <c r="M12" s="192">
        <f t="shared" si="10"/>
        <v>0</v>
      </c>
      <c r="N12" s="192">
        <f t="shared" si="10"/>
        <v>0</v>
      </c>
      <c r="O12" s="192">
        <f t="shared" si="10"/>
        <v>0</v>
      </c>
      <c r="P12" s="192">
        <f t="shared" si="10"/>
        <v>0</v>
      </c>
      <c r="Q12" s="192">
        <f t="shared" si="10"/>
        <v>0</v>
      </c>
      <c r="R12" s="192">
        <f t="shared" si="3"/>
        <v>0</v>
      </c>
      <c r="S12" s="192">
        <f>R12*($S$15+1)</f>
        <v>0</v>
      </c>
      <c r="T12" s="192">
        <f>S12*($T$15+1)</f>
        <v>0</v>
      </c>
      <c r="U12" s="193">
        <f>T12*($T$15+1)</f>
        <v>0</v>
      </c>
    </row>
    <row r="13" spans="1:21" s="2" customFormat="1" ht="13.8" customHeight="1">
      <c r="A13" s="275" t="s">
        <v>39</v>
      </c>
      <c r="B13" s="276"/>
      <c r="C13" s="276"/>
      <c r="D13" s="276"/>
      <c r="E13" s="276"/>
      <c r="F13" s="188">
        <f t="shared" ref="F13:Q13" si="11">SUM(F6:F12)</f>
        <v>0</v>
      </c>
      <c r="G13" s="188">
        <f t="shared" si="11"/>
        <v>0</v>
      </c>
      <c r="H13" s="188">
        <f t="shared" si="11"/>
        <v>0</v>
      </c>
      <c r="I13" s="188">
        <f t="shared" si="11"/>
        <v>0</v>
      </c>
      <c r="J13" s="188">
        <f t="shared" si="11"/>
        <v>0</v>
      </c>
      <c r="K13" s="188">
        <f t="shared" si="11"/>
        <v>0</v>
      </c>
      <c r="L13" s="188">
        <f t="shared" si="11"/>
        <v>0</v>
      </c>
      <c r="M13" s="188">
        <f t="shared" si="11"/>
        <v>0</v>
      </c>
      <c r="N13" s="188">
        <f t="shared" si="11"/>
        <v>0</v>
      </c>
      <c r="O13" s="188">
        <f t="shared" si="11"/>
        <v>0</v>
      </c>
      <c r="P13" s="188">
        <f t="shared" si="11"/>
        <v>0</v>
      </c>
      <c r="Q13" s="188">
        <f t="shared" si="11"/>
        <v>0</v>
      </c>
      <c r="R13" s="188">
        <f>SUM(R6:R12)</f>
        <v>0</v>
      </c>
      <c r="S13" s="188">
        <f>R13*(S15+1)</f>
        <v>0</v>
      </c>
      <c r="T13" s="188">
        <f>S13*(T15+1)</f>
        <v>0</v>
      </c>
      <c r="U13" s="189">
        <f>T13*(U15+1)</f>
        <v>0</v>
      </c>
    </row>
    <row r="14" spans="1:21" ht="13.5" customHeight="1">
      <c r="A14" s="85"/>
      <c r="B14" s="271"/>
      <c r="C14" s="271"/>
      <c r="D14" s="271"/>
      <c r="E14" s="271"/>
      <c r="F14" s="271"/>
      <c r="G14" s="271"/>
      <c r="H14" s="271"/>
      <c r="I14" s="271"/>
      <c r="J14" s="271"/>
      <c r="K14" s="271"/>
      <c r="L14" s="271"/>
      <c r="M14" s="271"/>
      <c r="N14" s="271"/>
      <c r="O14" s="271"/>
      <c r="P14" s="271"/>
      <c r="Q14" s="271"/>
      <c r="R14" s="271"/>
      <c r="S14" s="271"/>
      <c r="T14" s="271"/>
      <c r="U14" s="108"/>
    </row>
    <row r="15" spans="1:21" s="2" customFormat="1" ht="13.8" thickBot="1">
      <c r="A15" s="110"/>
      <c r="B15" s="277" t="s">
        <v>140</v>
      </c>
      <c r="C15" s="277"/>
      <c r="D15" s="277"/>
      <c r="E15" s="277"/>
      <c r="F15" s="277"/>
      <c r="G15" s="277"/>
      <c r="H15" s="277"/>
      <c r="I15" s="277"/>
      <c r="J15" s="277"/>
      <c r="K15" s="277"/>
      <c r="L15" s="277"/>
      <c r="M15" s="277"/>
      <c r="N15" s="277"/>
      <c r="O15" s="277"/>
      <c r="P15" s="277"/>
      <c r="Q15" s="277"/>
      <c r="R15" s="194">
        <v>0.05</v>
      </c>
      <c r="S15" s="194">
        <v>0.05</v>
      </c>
      <c r="T15" s="194">
        <v>0.05</v>
      </c>
      <c r="U15" s="195">
        <v>0.05</v>
      </c>
    </row>
  </sheetData>
  <mergeCells count="6">
    <mergeCell ref="B14:T14"/>
    <mergeCell ref="B2:T3"/>
    <mergeCell ref="A5:B5"/>
    <mergeCell ref="A13:E13"/>
    <mergeCell ref="B15:Q15"/>
    <mergeCell ref="A4:U4"/>
  </mergeCells>
  <phoneticPr fontId="2"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B2:S62"/>
  <sheetViews>
    <sheetView showGridLines="0" topLeftCell="A3" zoomScale="85" zoomScaleNormal="85" workbookViewId="0">
      <pane xSplit="3" topLeftCell="D1" activePane="topRight" state="frozen"/>
      <selection pane="topRight" activeCell="P50" sqref="P50:P53"/>
    </sheetView>
  </sheetViews>
  <sheetFormatPr defaultColWidth="9.109375" defaultRowHeight="13.2"/>
  <cols>
    <col min="1" max="1" width="9.109375" style="1"/>
    <col min="2" max="2" width="3.33203125" style="1" customWidth="1"/>
    <col min="3" max="3" width="44.21875" style="1" customWidth="1"/>
    <col min="4" max="4" width="9.21875" style="69" customWidth="1"/>
    <col min="5" max="5" width="8.21875" style="69" customWidth="1"/>
    <col min="6" max="6" width="8.88671875" style="69" customWidth="1"/>
    <col min="7" max="15" width="9.88671875" style="69" bestFit="1" customWidth="1"/>
    <col min="16" max="16" width="12.6640625" style="69" customWidth="1"/>
    <col min="17" max="18" width="10.88671875" style="69" bestFit="1" customWidth="1"/>
    <col min="19" max="19" width="10.6640625" style="1" customWidth="1"/>
    <col min="20" max="16384" width="9.109375" style="1"/>
  </cols>
  <sheetData>
    <row r="2" spans="2:19" ht="155.4" customHeight="1"/>
    <row r="3" spans="2:19" ht="12.75" customHeight="1">
      <c r="C3" s="262">
        <f>Info!F7</f>
        <v>0</v>
      </c>
      <c r="D3" s="262"/>
      <c r="E3" s="262"/>
      <c r="F3" s="262"/>
      <c r="G3" s="262"/>
      <c r="H3" s="262"/>
      <c r="I3" s="262"/>
      <c r="J3" s="262"/>
      <c r="K3" s="262"/>
      <c r="L3" s="262"/>
      <c r="M3" s="262"/>
      <c r="N3" s="262"/>
      <c r="O3" s="262"/>
      <c r="P3" s="262"/>
      <c r="Q3" s="262"/>
      <c r="R3" s="262"/>
    </row>
    <row r="4" spans="2:19" ht="12.75" customHeight="1">
      <c r="C4" s="262"/>
      <c r="D4" s="262"/>
      <c r="E4" s="262"/>
      <c r="F4" s="262"/>
      <c r="G4" s="262"/>
      <c r="H4" s="262"/>
      <c r="I4" s="262"/>
      <c r="J4" s="262"/>
      <c r="K4" s="262"/>
      <c r="L4" s="262"/>
      <c r="M4" s="262"/>
      <c r="N4" s="262"/>
      <c r="O4" s="262"/>
      <c r="P4" s="262"/>
      <c r="Q4" s="262"/>
      <c r="R4" s="262"/>
    </row>
    <row r="5" spans="2:19" ht="13.5" customHeight="1" thickBot="1">
      <c r="C5" s="262"/>
      <c r="D5" s="262"/>
      <c r="E5" s="262"/>
      <c r="F5" s="262"/>
      <c r="G5" s="262"/>
      <c r="H5" s="262"/>
      <c r="I5" s="262"/>
      <c r="J5" s="262"/>
      <c r="K5" s="262"/>
      <c r="L5" s="262"/>
      <c r="M5" s="262"/>
      <c r="N5" s="262"/>
      <c r="O5" s="262"/>
      <c r="P5" s="262"/>
      <c r="Q5" s="262"/>
      <c r="R5" s="262"/>
    </row>
    <row r="6" spans="2:19" s="2" customFormat="1">
      <c r="B6" s="293" t="s">
        <v>93</v>
      </c>
      <c r="C6" s="294"/>
      <c r="D6" s="97" t="s">
        <v>58</v>
      </c>
      <c r="E6" s="97" t="s">
        <v>59</v>
      </c>
      <c r="F6" s="97" t="s">
        <v>60</v>
      </c>
      <c r="G6" s="97" t="s">
        <v>61</v>
      </c>
      <c r="H6" s="97" t="s">
        <v>62</v>
      </c>
      <c r="I6" s="97" t="s">
        <v>63</v>
      </c>
      <c r="J6" s="97" t="s">
        <v>64</v>
      </c>
      <c r="K6" s="97" t="s">
        <v>65</v>
      </c>
      <c r="L6" s="97" t="s">
        <v>66</v>
      </c>
      <c r="M6" s="97" t="s">
        <v>67</v>
      </c>
      <c r="N6" s="97" t="s">
        <v>68</v>
      </c>
      <c r="O6" s="97" t="s">
        <v>69</v>
      </c>
      <c r="P6" s="96" t="s">
        <v>41</v>
      </c>
      <c r="Q6" s="96" t="s">
        <v>42</v>
      </c>
      <c r="R6" s="96" t="s">
        <v>54</v>
      </c>
      <c r="S6" s="98" t="s">
        <v>128</v>
      </c>
    </row>
    <row r="7" spans="2:19">
      <c r="B7" s="85">
        <v>1</v>
      </c>
      <c r="C7" s="204"/>
      <c r="D7" s="95">
        <v>0</v>
      </c>
      <c r="E7" s="95">
        <v>0</v>
      </c>
      <c r="F7" s="95">
        <v>0</v>
      </c>
      <c r="G7" s="95">
        <v>0</v>
      </c>
      <c r="H7" s="95">
        <v>0</v>
      </c>
      <c r="I7" s="95">
        <v>0</v>
      </c>
      <c r="J7" s="95"/>
      <c r="K7" s="95">
        <v>0</v>
      </c>
      <c r="L7" s="95">
        <v>0</v>
      </c>
      <c r="M7" s="95">
        <v>0</v>
      </c>
      <c r="N7" s="95">
        <v>0</v>
      </c>
      <c r="O7" s="95">
        <v>0</v>
      </c>
      <c r="P7" s="95">
        <v>0</v>
      </c>
      <c r="Q7" s="208">
        <v>0</v>
      </c>
      <c r="R7" s="208">
        <v>0</v>
      </c>
      <c r="S7" s="209">
        <v>0</v>
      </c>
    </row>
    <row r="8" spans="2:19">
      <c r="B8" s="85">
        <v>2</v>
      </c>
      <c r="C8" s="204"/>
      <c r="D8" s="95">
        <v>0</v>
      </c>
      <c r="E8" s="95">
        <v>0</v>
      </c>
      <c r="F8" s="95">
        <v>0</v>
      </c>
      <c r="G8" s="95">
        <v>0</v>
      </c>
      <c r="H8" s="95">
        <v>0</v>
      </c>
      <c r="I8" s="95">
        <v>0</v>
      </c>
      <c r="J8" s="95">
        <v>0</v>
      </c>
      <c r="K8" s="95">
        <v>0</v>
      </c>
      <c r="L8" s="95">
        <v>0</v>
      </c>
      <c r="M8" s="95">
        <v>0</v>
      </c>
      <c r="N8" s="95">
        <v>0</v>
      </c>
      <c r="O8" s="95">
        <v>0</v>
      </c>
      <c r="P8" s="95">
        <v>0</v>
      </c>
      <c r="Q8" s="208">
        <v>0</v>
      </c>
      <c r="R8" s="208">
        <v>0</v>
      </c>
      <c r="S8" s="209">
        <v>0</v>
      </c>
    </row>
    <row r="9" spans="2:19">
      <c r="B9" s="85">
        <v>3</v>
      </c>
      <c r="C9" s="204"/>
      <c r="D9" s="95">
        <v>0</v>
      </c>
      <c r="E9" s="95">
        <v>0</v>
      </c>
      <c r="F9" s="95">
        <v>0</v>
      </c>
      <c r="G9" s="95">
        <v>0</v>
      </c>
      <c r="H9" s="95">
        <v>0</v>
      </c>
      <c r="I9" s="95">
        <v>0</v>
      </c>
      <c r="J9" s="95">
        <v>0</v>
      </c>
      <c r="K9" s="95">
        <v>0</v>
      </c>
      <c r="L9" s="95">
        <v>0</v>
      </c>
      <c r="M9" s="95">
        <v>0</v>
      </c>
      <c r="N9" s="95">
        <v>0</v>
      </c>
      <c r="O9" s="95">
        <v>0</v>
      </c>
      <c r="P9" s="95">
        <v>0</v>
      </c>
      <c r="Q9" s="208">
        <v>0</v>
      </c>
      <c r="R9" s="208">
        <v>0</v>
      </c>
      <c r="S9" s="209">
        <v>0</v>
      </c>
    </row>
    <row r="10" spans="2:19">
      <c r="B10" s="85">
        <v>4</v>
      </c>
      <c r="C10" s="204"/>
      <c r="D10" s="95">
        <v>0</v>
      </c>
      <c r="E10" s="95">
        <v>0</v>
      </c>
      <c r="F10" s="95">
        <v>0</v>
      </c>
      <c r="G10" s="95">
        <v>0</v>
      </c>
      <c r="H10" s="95">
        <v>0</v>
      </c>
      <c r="I10" s="95">
        <v>0</v>
      </c>
      <c r="J10" s="95">
        <v>0</v>
      </c>
      <c r="K10" s="95">
        <v>0</v>
      </c>
      <c r="L10" s="95">
        <v>0</v>
      </c>
      <c r="M10" s="95">
        <v>0</v>
      </c>
      <c r="N10" s="95">
        <v>0</v>
      </c>
      <c r="O10" s="95">
        <v>0</v>
      </c>
      <c r="P10" s="95">
        <v>0</v>
      </c>
      <c r="Q10" s="208">
        <v>0</v>
      </c>
      <c r="R10" s="208">
        <v>0</v>
      </c>
      <c r="S10" s="209">
        <v>0</v>
      </c>
    </row>
    <row r="11" spans="2:19">
      <c r="B11" s="85">
        <v>5</v>
      </c>
      <c r="C11" s="204"/>
      <c r="D11" s="95">
        <v>0</v>
      </c>
      <c r="E11" s="95">
        <v>0</v>
      </c>
      <c r="F11" s="95">
        <v>0</v>
      </c>
      <c r="G11" s="95">
        <v>0</v>
      </c>
      <c r="H11" s="95">
        <v>0</v>
      </c>
      <c r="I11" s="95">
        <v>0</v>
      </c>
      <c r="J11" s="95">
        <v>0</v>
      </c>
      <c r="K11" s="95">
        <v>0</v>
      </c>
      <c r="L11" s="95">
        <v>0</v>
      </c>
      <c r="M11" s="95">
        <v>0</v>
      </c>
      <c r="N11" s="95">
        <v>0</v>
      </c>
      <c r="O11" s="95">
        <v>0</v>
      </c>
      <c r="P11" s="95">
        <v>0</v>
      </c>
      <c r="Q11" s="208">
        <v>0</v>
      </c>
      <c r="R11" s="208">
        <v>0</v>
      </c>
      <c r="S11" s="209">
        <v>0</v>
      </c>
    </row>
    <row r="12" spans="2:19" ht="13.8" thickBot="1">
      <c r="B12" s="102"/>
      <c r="C12" s="205" t="s">
        <v>70</v>
      </c>
      <c r="D12" s="196">
        <f>SUM(D7:D11)</f>
        <v>0</v>
      </c>
      <c r="E12" s="196">
        <f t="shared" ref="E12:O12" si="0">SUM(E7:E11)</f>
        <v>0</v>
      </c>
      <c r="F12" s="196">
        <f t="shared" si="0"/>
        <v>0</v>
      </c>
      <c r="G12" s="196">
        <f t="shared" si="0"/>
        <v>0</v>
      </c>
      <c r="H12" s="196">
        <f t="shared" si="0"/>
        <v>0</v>
      </c>
      <c r="I12" s="196">
        <f t="shared" si="0"/>
        <v>0</v>
      </c>
      <c r="J12" s="196">
        <f t="shared" si="0"/>
        <v>0</v>
      </c>
      <c r="K12" s="196">
        <f t="shared" si="0"/>
        <v>0</v>
      </c>
      <c r="L12" s="196">
        <f t="shared" si="0"/>
        <v>0</v>
      </c>
      <c r="M12" s="196">
        <f t="shared" si="0"/>
        <v>0</v>
      </c>
      <c r="N12" s="196">
        <f t="shared" si="0"/>
        <v>0</v>
      </c>
      <c r="O12" s="196">
        <f t="shared" si="0"/>
        <v>0</v>
      </c>
      <c r="P12" s="196">
        <f>SUM(D12:O12)</f>
        <v>0</v>
      </c>
      <c r="Q12" s="196">
        <f>SUM(Q7:Q11)</f>
        <v>0</v>
      </c>
      <c r="R12" s="196">
        <f>SUM(R7:R11)</f>
        <v>0</v>
      </c>
      <c r="S12" s="197">
        <f>SUM(S7:S11)</f>
        <v>0</v>
      </c>
    </row>
    <row r="13" spans="2:19" ht="13.8" thickBot="1">
      <c r="C13" s="2"/>
      <c r="D13" s="70"/>
      <c r="E13" s="70"/>
      <c r="F13" s="70"/>
      <c r="G13" s="70"/>
      <c r="H13" s="70"/>
      <c r="I13" s="70"/>
    </row>
    <row r="14" spans="2:19">
      <c r="B14" s="299" t="s">
        <v>113</v>
      </c>
      <c r="C14" s="300"/>
      <c r="D14" s="301"/>
      <c r="E14" s="70"/>
      <c r="F14" s="70"/>
      <c r="G14" s="70"/>
      <c r="H14" s="70"/>
      <c r="I14" s="70"/>
    </row>
    <row r="15" spans="2:19">
      <c r="B15" s="85">
        <v>1</v>
      </c>
      <c r="C15" s="204"/>
      <c r="D15" s="87">
        <v>0</v>
      </c>
      <c r="E15" s="70"/>
      <c r="F15" s="70"/>
      <c r="G15" s="70"/>
      <c r="H15" s="70"/>
      <c r="I15" s="70"/>
    </row>
    <row r="16" spans="2:19">
      <c r="B16" s="85">
        <v>2</v>
      </c>
      <c r="C16" s="204"/>
      <c r="D16" s="87">
        <v>0</v>
      </c>
      <c r="E16" s="70"/>
      <c r="F16" s="70"/>
      <c r="G16" s="70"/>
      <c r="H16" s="70"/>
      <c r="I16" s="70"/>
    </row>
    <row r="17" spans="2:19">
      <c r="B17" s="85">
        <v>3</v>
      </c>
      <c r="C17" s="204"/>
      <c r="D17" s="87">
        <v>0</v>
      </c>
      <c r="E17" s="70"/>
      <c r="F17" s="70"/>
      <c r="G17" s="70"/>
      <c r="H17" s="70"/>
      <c r="I17" s="70"/>
    </row>
    <row r="18" spans="2:19">
      <c r="B18" s="85">
        <v>4</v>
      </c>
      <c r="C18" s="204"/>
      <c r="D18" s="87">
        <v>0</v>
      </c>
      <c r="E18" s="70"/>
      <c r="F18" s="70"/>
      <c r="G18" s="70"/>
      <c r="H18" s="70"/>
      <c r="I18" s="70"/>
    </row>
    <row r="19" spans="2:19" ht="13.8" thickBot="1">
      <c r="B19" s="102">
        <v>5</v>
      </c>
      <c r="C19" s="207"/>
      <c r="D19" s="128">
        <v>0</v>
      </c>
      <c r="E19" s="70"/>
      <c r="F19" s="70"/>
      <c r="G19" s="70"/>
      <c r="H19" s="70"/>
      <c r="I19" s="70"/>
    </row>
    <row r="20" spans="2:19" ht="13.8" thickBot="1">
      <c r="C20" s="2"/>
      <c r="D20" s="70"/>
      <c r="E20" s="70"/>
      <c r="F20" s="70"/>
      <c r="G20" s="70"/>
      <c r="H20" s="70"/>
      <c r="I20" s="70"/>
    </row>
    <row r="21" spans="2:19" s="2" customFormat="1">
      <c r="B21" s="297" t="s">
        <v>94</v>
      </c>
      <c r="C21" s="298"/>
      <c r="D21" s="101" t="s">
        <v>58</v>
      </c>
      <c r="E21" s="101" t="s">
        <v>59</v>
      </c>
      <c r="F21" s="101" t="s">
        <v>60</v>
      </c>
      <c r="G21" s="101" t="s">
        <v>61</v>
      </c>
      <c r="H21" s="101" t="s">
        <v>62</v>
      </c>
      <c r="I21" s="101" t="s">
        <v>63</v>
      </c>
      <c r="J21" s="101" t="s">
        <v>64</v>
      </c>
      <c r="K21" s="101" t="s">
        <v>65</v>
      </c>
      <c r="L21" s="101" t="s">
        <v>66</v>
      </c>
      <c r="M21" s="101" t="s">
        <v>67</v>
      </c>
      <c r="N21" s="101" t="s">
        <v>68</v>
      </c>
      <c r="O21" s="101" t="s">
        <v>69</v>
      </c>
      <c r="P21" s="99" t="s">
        <v>41</v>
      </c>
      <c r="Q21" s="99" t="s">
        <v>42</v>
      </c>
      <c r="R21" s="99" t="s">
        <v>54</v>
      </c>
      <c r="S21" s="100" t="s">
        <v>128</v>
      </c>
    </row>
    <row r="22" spans="2:19">
      <c r="B22" s="85">
        <v>1</v>
      </c>
      <c r="C22" s="204"/>
      <c r="D22" s="192">
        <f>D7*D15</f>
        <v>0</v>
      </c>
      <c r="E22" s="192">
        <f t="shared" ref="E22:S22" si="1">E7*$D$15</f>
        <v>0</v>
      </c>
      <c r="F22" s="192">
        <f t="shared" si="1"/>
        <v>0</v>
      </c>
      <c r="G22" s="192">
        <f t="shared" si="1"/>
        <v>0</v>
      </c>
      <c r="H22" s="192">
        <f t="shared" si="1"/>
        <v>0</v>
      </c>
      <c r="I22" s="192">
        <f t="shared" si="1"/>
        <v>0</v>
      </c>
      <c r="J22" s="192">
        <f t="shared" si="1"/>
        <v>0</v>
      </c>
      <c r="K22" s="192">
        <f t="shared" si="1"/>
        <v>0</v>
      </c>
      <c r="L22" s="192">
        <f t="shared" si="1"/>
        <v>0</v>
      </c>
      <c r="M22" s="192">
        <f t="shared" si="1"/>
        <v>0</v>
      </c>
      <c r="N22" s="192">
        <f t="shared" si="1"/>
        <v>0</v>
      </c>
      <c r="O22" s="192">
        <f t="shared" si="1"/>
        <v>0</v>
      </c>
      <c r="P22" s="192">
        <f t="shared" si="1"/>
        <v>0</v>
      </c>
      <c r="Q22" s="192">
        <f t="shared" si="1"/>
        <v>0</v>
      </c>
      <c r="R22" s="192">
        <f t="shared" si="1"/>
        <v>0</v>
      </c>
      <c r="S22" s="193">
        <f t="shared" si="1"/>
        <v>0</v>
      </c>
    </row>
    <row r="23" spans="2:19">
      <c r="B23" s="85">
        <v>2</v>
      </c>
      <c r="C23" s="204"/>
      <c r="D23" s="192">
        <f t="shared" ref="D23:D25" si="2">D8*D16</f>
        <v>0</v>
      </c>
      <c r="E23" s="192">
        <f t="shared" ref="E23:R23" si="3">E8*$D$15</f>
        <v>0</v>
      </c>
      <c r="F23" s="192">
        <f t="shared" si="3"/>
        <v>0</v>
      </c>
      <c r="G23" s="192">
        <f t="shared" si="3"/>
        <v>0</v>
      </c>
      <c r="H23" s="192">
        <f t="shared" si="3"/>
        <v>0</v>
      </c>
      <c r="I23" s="192">
        <f t="shared" si="3"/>
        <v>0</v>
      </c>
      <c r="J23" s="192">
        <f t="shared" si="3"/>
        <v>0</v>
      </c>
      <c r="K23" s="192">
        <f t="shared" si="3"/>
        <v>0</v>
      </c>
      <c r="L23" s="192">
        <f t="shared" si="3"/>
        <v>0</v>
      </c>
      <c r="M23" s="192">
        <f t="shared" si="3"/>
        <v>0</v>
      </c>
      <c r="N23" s="192">
        <f t="shared" si="3"/>
        <v>0</v>
      </c>
      <c r="O23" s="192">
        <f t="shared" si="3"/>
        <v>0</v>
      </c>
      <c r="P23" s="192">
        <f t="shared" si="3"/>
        <v>0</v>
      </c>
      <c r="Q23" s="192">
        <f t="shared" si="3"/>
        <v>0</v>
      </c>
      <c r="R23" s="192">
        <f t="shared" si="3"/>
        <v>0</v>
      </c>
      <c r="S23" s="193">
        <f t="shared" ref="S23" si="4">S8*$D$15</f>
        <v>0</v>
      </c>
    </row>
    <row r="24" spans="2:19">
      <c r="B24" s="85">
        <v>3</v>
      </c>
      <c r="C24" s="204"/>
      <c r="D24" s="192">
        <f t="shared" si="2"/>
        <v>0</v>
      </c>
      <c r="E24" s="192">
        <f t="shared" ref="E24:R24" si="5">E9*$D$15</f>
        <v>0</v>
      </c>
      <c r="F24" s="192">
        <f t="shared" si="5"/>
        <v>0</v>
      </c>
      <c r="G24" s="192">
        <f t="shared" si="5"/>
        <v>0</v>
      </c>
      <c r="H24" s="192">
        <f t="shared" si="5"/>
        <v>0</v>
      </c>
      <c r="I24" s="192">
        <f t="shared" si="5"/>
        <v>0</v>
      </c>
      <c r="J24" s="192">
        <f t="shared" si="5"/>
        <v>0</v>
      </c>
      <c r="K24" s="192">
        <f t="shared" si="5"/>
        <v>0</v>
      </c>
      <c r="L24" s="192">
        <f t="shared" si="5"/>
        <v>0</v>
      </c>
      <c r="M24" s="192">
        <f t="shared" si="5"/>
        <v>0</v>
      </c>
      <c r="N24" s="192">
        <f t="shared" si="5"/>
        <v>0</v>
      </c>
      <c r="O24" s="192">
        <f t="shared" si="5"/>
        <v>0</v>
      </c>
      <c r="P24" s="192">
        <f t="shared" si="5"/>
        <v>0</v>
      </c>
      <c r="Q24" s="192">
        <f t="shared" si="5"/>
        <v>0</v>
      </c>
      <c r="R24" s="192">
        <f t="shared" si="5"/>
        <v>0</v>
      </c>
      <c r="S24" s="193">
        <f t="shared" ref="S24" si="6">S9*$D$15</f>
        <v>0</v>
      </c>
    </row>
    <row r="25" spans="2:19">
      <c r="B25" s="85">
        <v>4</v>
      </c>
      <c r="C25" s="204"/>
      <c r="D25" s="192">
        <f t="shared" si="2"/>
        <v>0</v>
      </c>
      <c r="E25" s="192">
        <f t="shared" ref="E25:O25" si="7">E10*$D$15</f>
        <v>0</v>
      </c>
      <c r="F25" s="192">
        <f t="shared" si="7"/>
        <v>0</v>
      </c>
      <c r="G25" s="192">
        <f t="shared" si="7"/>
        <v>0</v>
      </c>
      <c r="H25" s="192">
        <f t="shared" si="7"/>
        <v>0</v>
      </c>
      <c r="I25" s="192">
        <f t="shared" si="7"/>
        <v>0</v>
      </c>
      <c r="J25" s="192">
        <f t="shared" si="7"/>
        <v>0</v>
      </c>
      <c r="K25" s="192">
        <f t="shared" si="7"/>
        <v>0</v>
      </c>
      <c r="L25" s="192">
        <f t="shared" si="7"/>
        <v>0</v>
      </c>
      <c r="M25" s="192">
        <f t="shared" si="7"/>
        <v>0</v>
      </c>
      <c r="N25" s="192">
        <f t="shared" si="7"/>
        <v>0</v>
      </c>
      <c r="O25" s="192">
        <f t="shared" si="7"/>
        <v>0</v>
      </c>
      <c r="P25" s="192">
        <f>P10*$D$18</f>
        <v>0</v>
      </c>
      <c r="Q25" s="192">
        <f>Q10*$D$18</f>
        <v>0</v>
      </c>
      <c r="R25" s="192">
        <f>R10*$D$18</f>
        <v>0</v>
      </c>
      <c r="S25" s="193">
        <f>S10*$D$18</f>
        <v>0</v>
      </c>
    </row>
    <row r="26" spans="2:19">
      <c r="B26" s="85">
        <v>5</v>
      </c>
      <c r="C26" s="204"/>
      <c r="D26" s="192">
        <f t="shared" ref="D26:S26" si="8">D11*$D$19</f>
        <v>0</v>
      </c>
      <c r="E26" s="192">
        <f t="shared" si="8"/>
        <v>0</v>
      </c>
      <c r="F26" s="192">
        <f t="shared" si="8"/>
        <v>0</v>
      </c>
      <c r="G26" s="192">
        <f t="shared" si="8"/>
        <v>0</v>
      </c>
      <c r="H26" s="192">
        <f t="shared" si="8"/>
        <v>0</v>
      </c>
      <c r="I26" s="192">
        <f t="shared" si="8"/>
        <v>0</v>
      </c>
      <c r="J26" s="192">
        <f t="shared" si="8"/>
        <v>0</v>
      </c>
      <c r="K26" s="192">
        <f t="shared" si="8"/>
        <v>0</v>
      </c>
      <c r="L26" s="192">
        <f t="shared" si="8"/>
        <v>0</v>
      </c>
      <c r="M26" s="192">
        <f t="shared" si="8"/>
        <v>0</v>
      </c>
      <c r="N26" s="192">
        <f t="shared" si="8"/>
        <v>0</v>
      </c>
      <c r="O26" s="192">
        <f t="shared" si="8"/>
        <v>0</v>
      </c>
      <c r="P26" s="192">
        <f t="shared" si="8"/>
        <v>0</v>
      </c>
      <c r="Q26" s="192">
        <f t="shared" si="8"/>
        <v>0</v>
      </c>
      <c r="R26" s="192">
        <f t="shared" si="8"/>
        <v>0</v>
      </c>
      <c r="S26" s="193">
        <f t="shared" si="8"/>
        <v>0</v>
      </c>
    </row>
    <row r="27" spans="2:19" ht="13.8" thickBot="1">
      <c r="B27" s="102"/>
      <c r="C27" s="205" t="s">
        <v>92</v>
      </c>
      <c r="D27" s="198">
        <f>SUM(D22:D26)</f>
        <v>0</v>
      </c>
      <c r="E27" s="198">
        <f t="shared" ref="E27:O27" si="9">SUM(E22:E26)</f>
        <v>0</v>
      </c>
      <c r="F27" s="198">
        <f t="shared" si="9"/>
        <v>0</v>
      </c>
      <c r="G27" s="198">
        <f t="shared" si="9"/>
        <v>0</v>
      </c>
      <c r="H27" s="198">
        <f t="shared" si="9"/>
        <v>0</v>
      </c>
      <c r="I27" s="198">
        <f t="shared" si="9"/>
        <v>0</v>
      </c>
      <c r="J27" s="198">
        <f t="shared" si="9"/>
        <v>0</v>
      </c>
      <c r="K27" s="198">
        <f t="shared" si="9"/>
        <v>0</v>
      </c>
      <c r="L27" s="198">
        <f t="shared" si="9"/>
        <v>0</v>
      </c>
      <c r="M27" s="198">
        <f t="shared" si="9"/>
        <v>0</v>
      </c>
      <c r="N27" s="198">
        <f t="shared" si="9"/>
        <v>0</v>
      </c>
      <c r="O27" s="198">
        <f t="shared" si="9"/>
        <v>0</v>
      </c>
      <c r="P27" s="198">
        <f>SUM(P22:P26)</f>
        <v>0</v>
      </c>
      <c r="Q27" s="198">
        <f>SUM(Q22:Q26)</f>
        <v>0</v>
      </c>
      <c r="R27" s="198">
        <f>SUM(R22:R26)</f>
        <v>0</v>
      </c>
      <c r="S27" s="199">
        <f>SUM(S22:S26)</f>
        <v>0</v>
      </c>
    </row>
    <row r="29" spans="2:19" ht="13.8" thickBot="1"/>
    <row r="30" spans="2:19">
      <c r="B30" s="299" t="s">
        <v>112</v>
      </c>
      <c r="C30" s="300"/>
      <c r="D30" s="301"/>
      <c r="K30" s="69" t="s">
        <v>120</v>
      </c>
    </row>
    <row r="31" spans="2:19">
      <c r="B31" s="85">
        <v>1</v>
      </c>
      <c r="C31" s="204"/>
      <c r="D31" s="87">
        <v>0</v>
      </c>
    </row>
    <row r="32" spans="2:19">
      <c r="B32" s="85">
        <v>2</v>
      </c>
      <c r="C32" s="204"/>
      <c r="D32" s="87">
        <v>0</v>
      </c>
    </row>
    <row r="33" spans="2:19">
      <c r="B33" s="85">
        <v>3</v>
      </c>
      <c r="C33" s="204"/>
      <c r="D33" s="87">
        <v>0</v>
      </c>
    </row>
    <row r="34" spans="2:19">
      <c r="B34" s="85">
        <v>4</v>
      </c>
      <c r="C34" s="204"/>
      <c r="D34" s="87">
        <v>0</v>
      </c>
    </row>
    <row r="35" spans="2:19" ht="13.8" thickBot="1">
      <c r="B35" s="102">
        <v>5</v>
      </c>
      <c r="C35" s="207"/>
      <c r="D35" s="128">
        <v>0</v>
      </c>
    </row>
    <row r="36" spans="2:19" ht="13.8" thickBot="1"/>
    <row r="37" spans="2:19">
      <c r="B37" s="295" t="s">
        <v>25</v>
      </c>
      <c r="C37" s="296"/>
      <c r="D37" s="101" t="s">
        <v>58</v>
      </c>
      <c r="E37" s="101" t="s">
        <v>59</v>
      </c>
      <c r="F37" s="101" t="s">
        <v>60</v>
      </c>
      <c r="G37" s="101" t="s">
        <v>61</v>
      </c>
      <c r="H37" s="101" t="s">
        <v>62</v>
      </c>
      <c r="I37" s="101" t="s">
        <v>63</v>
      </c>
      <c r="J37" s="101" t="s">
        <v>64</v>
      </c>
      <c r="K37" s="101" t="s">
        <v>65</v>
      </c>
      <c r="L37" s="101" t="s">
        <v>66</v>
      </c>
      <c r="M37" s="101" t="s">
        <v>67</v>
      </c>
      <c r="N37" s="101" t="s">
        <v>68</v>
      </c>
      <c r="O37" s="101" t="s">
        <v>69</v>
      </c>
      <c r="P37" s="99" t="s">
        <v>41</v>
      </c>
      <c r="Q37" s="99" t="s">
        <v>42</v>
      </c>
      <c r="R37" s="99" t="s">
        <v>54</v>
      </c>
      <c r="S37" s="100" t="s">
        <v>128</v>
      </c>
    </row>
    <row r="38" spans="2:19">
      <c r="B38" s="291" t="s">
        <v>114</v>
      </c>
      <c r="C38" s="292"/>
      <c r="D38" s="210"/>
      <c r="E38" s="210"/>
      <c r="F38" s="210"/>
      <c r="G38" s="210"/>
      <c r="H38" s="210"/>
      <c r="I38" s="210"/>
      <c r="J38" s="79"/>
      <c r="K38" s="79"/>
      <c r="L38" s="79"/>
      <c r="M38" s="79"/>
      <c r="N38" s="79"/>
      <c r="O38" s="79"/>
      <c r="P38" s="79"/>
      <c r="Q38" s="79"/>
      <c r="R38" s="79"/>
      <c r="S38" s="86"/>
    </row>
    <row r="39" spans="2:19">
      <c r="B39" s="235">
        <v>1</v>
      </c>
      <c r="C39" s="233"/>
      <c r="D39" s="200">
        <f>$D$31*D7</f>
        <v>0</v>
      </c>
      <c r="E39" s="200">
        <f t="shared" ref="E39:R39" si="10">$D$31*E7</f>
        <v>0</v>
      </c>
      <c r="F39" s="200">
        <f t="shared" si="10"/>
        <v>0</v>
      </c>
      <c r="G39" s="200">
        <f t="shared" si="10"/>
        <v>0</v>
      </c>
      <c r="H39" s="200">
        <f t="shared" si="10"/>
        <v>0</v>
      </c>
      <c r="I39" s="200">
        <f t="shared" si="10"/>
        <v>0</v>
      </c>
      <c r="J39" s="200">
        <f t="shared" si="10"/>
        <v>0</v>
      </c>
      <c r="K39" s="200">
        <f t="shared" si="10"/>
        <v>0</v>
      </c>
      <c r="L39" s="200">
        <f t="shared" si="10"/>
        <v>0</v>
      </c>
      <c r="M39" s="200">
        <f t="shared" si="10"/>
        <v>0</v>
      </c>
      <c r="N39" s="200">
        <f t="shared" si="10"/>
        <v>0</v>
      </c>
      <c r="O39" s="200">
        <f t="shared" si="10"/>
        <v>0</v>
      </c>
      <c r="P39" s="200">
        <f t="shared" si="10"/>
        <v>0</v>
      </c>
      <c r="Q39" s="200">
        <f t="shared" si="10"/>
        <v>0</v>
      </c>
      <c r="R39" s="200">
        <f t="shared" si="10"/>
        <v>0</v>
      </c>
      <c r="S39" s="201">
        <f t="shared" ref="S39" si="11">$D$31*S7</f>
        <v>0</v>
      </c>
    </row>
    <row r="40" spans="2:19">
      <c r="B40" s="235">
        <v>2</v>
      </c>
      <c r="C40" s="233"/>
      <c r="D40" s="200">
        <f>$D$32*D8</f>
        <v>0</v>
      </c>
      <c r="E40" s="200">
        <f t="shared" ref="E40:R40" si="12">$D$32*E8</f>
        <v>0</v>
      </c>
      <c r="F40" s="200">
        <f t="shared" si="12"/>
        <v>0</v>
      </c>
      <c r="G40" s="200">
        <f t="shared" si="12"/>
        <v>0</v>
      </c>
      <c r="H40" s="200">
        <f t="shared" si="12"/>
        <v>0</v>
      </c>
      <c r="I40" s="200">
        <f t="shared" si="12"/>
        <v>0</v>
      </c>
      <c r="J40" s="200">
        <f t="shared" si="12"/>
        <v>0</v>
      </c>
      <c r="K40" s="200">
        <f t="shared" si="12"/>
        <v>0</v>
      </c>
      <c r="L40" s="200">
        <f t="shared" si="12"/>
        <v>0</v>
      </c>
      <c r="M40" s="200">
        <f t="shared" si="12"/>
        <v>0</v>
      </c>
      <c r="N40" s="200">
        <f t="shared" si="12"/>
        <v>0</v>
      </c>
      <c r="O40" s="200">
        <f t="shared" si="12"/>
        <v>0</v>
      </c>
      <c r="P40" s="200">
        <f t="shared" si="12"/>
        <v>0</v>
      </c>
      <c r="Q40" s="200">
        <f t="shared" si="12"/>
        <v>0</v>
      </c>
      <c r="R40" s="200">
        <f t="shared" si="12"/>
        <v>0</v>
      </c>
      <c r="S40" s="201">
        <f t="shared" ref="S40" si="13">$D$32*S8</f>
        <v>0</v>
      </c>
    </row>
    <row r="41" spans="2:19">
      <c r="B41" s="235">
        <v>3</v>
      </c>
      <c r="C41" s="234"/>
      <c r="D41" s="200">
        <f>$D$33*D9</f>
        <v>0</v>
      </c>
      <c r="E41" s="200">
        <f t="shared" ref="E41:R41" si="14">$D$33*E9</f>
        <v>0</v>
      </c>
      <c r="F41" s="200">
        <f t="shared" si="14"/>
        <v>0</v>
      </c>
      <c r="G41" s="200">
        <f t="shared" si="14"/>
        <v>0</v>
      </c>
      <c r="H41" s="200">
        <f t="shared" si="14"/>
        <v>0</v>
      </c>
      <c r="I41" s="200">
        <f t="shared" si="14"/>
        <v>0</v>
      </c>
      <c r="J41" s="200">
        <f t="shared" si="14"/>
        <v>0</v>
      </c>
      <c r="K41" s="200">
        <f t="shared" si="14"/>
        <v>0</v>
      </c>
      <c r="L41" s="200">
        <f t="shared" si="14"/>
        <v>0</v>
      </c>
      <c r="M41" s="200">
        <f t="shared" si="14"/>
        <v>0</v>
      </c>
      <c r="N41" s="200">
        <f t="shared" si="14"/>
        <v>0</v>
      </c>
      <c r="O41" s="200">
        <f t="shared" si="14"/>
        <v>0</v>
      </c>
      <c r="P41" s="200">
        <f t="shared" si="14"/>
        <v>0</v>
      </c>
      <c r="Q41" s="200">
        <f t="shared" si="14"/>
        <v>0</v>
      </c>
      <c r="R41" s="200">
        <f t="shared" si="14"/>
        <v>0</v>
      </c>
      <c r="S41" s="201">
        <f t="shared" ref="S41" si="15">$D$33*S9</f>
        <v>0</v>
      </c>
    </row>
    <row r="42" spans="2:19">
      <c r="B42" s="235">
        <v>4</v>
      </c>
      <c r="C42" s="234"/>
      <c r="D42" s="200">
        <f>$D$34*D10</f>
        <v>0</v>
      </c>
      <c r="E42" s="200">
        <f t="shared" ref="E42:R42" si="16">$D$34*E10</f>
        <v>0</v>
      </c>
      <c r="F42" s="200">
        <f t="shared" si="16"/>
        <v>0</v>
      </c>
      <c r="G42" s="200">
        <f t="shared" si="16"/>
        <v>0</v>
      </c>
      <c r="H42" s="200">
        <f t="shared" si="16"/>
        <v>0</v>
      </c>
      <c r="I42" s="200">
        <f t="shared" si="16"/>
        <v>0</v>
      </c>
      <c r="J42" s="200">
        <f t="shared" si="16"/>
        <v>0</v>
      </c>
      <c r="K42" s="200">
        <f t="shared" si="16"/>
        <v>0</v>
      </c>
      <c r="L42" s="200">
        <f t="shared" si="16"/>
        <v>0</v>
      </c>
      <c r="M42" s="200">
        <f t="shared" si="16"/>
        <v>0</v>
      </c>
      <c r="N42" s="200">
        <f t="shared" si="16"/>
        <v>0</v>
      </c>
      <c r="O42" s="200">
        <f t="shared" si="16"/>
        <v>0</v>
      </c>
      <c r="P42" s="200">
        <f t="shared" si="16"/>
        <v>0</v>
      </c>
      <c r="Q42" s="200">
        <f t="shared" si="16"/>
        <v>0</v>
      </c>
      <c r="R42" s="200">
        <f t="shared" si="16"/>
        <v>0</v>
      </c>
      <c r="S42" s="201">
        <f t="shared" ref="S42" si="17">$D$34*S10</f>
        <v>0</v>
      </c>
    </row>
    <row r="43" spans="2:19">
      <c r="B43" s="235">
        <v>5</v>
      </c>
      <c r="C43" s="234"/>
      <c r="D43" s="200">
        <f>$D$35*D11</f>
        <v>0</v>
      </c>
      <c r="E43" s="200">
        <f t="shared" ref="E43:R43" si="18">$D$35*E11</f>
        <v>0</v>
      </c>
      <c r="F43" s="200">
        <f t="shared" si="18"/>
        <v>0</v>
      </c>
      <c r="G43" s="200">
        <f t="shared" si="18"/>
        <v>0</v>
      </c>
      <c r="H43" s="200">
        <f t="shared" si="18"/>
        <v>0</v>
      </c>
      <c r="I43" s="200">
        <f t="shared" si="18"/>
        <v>0</v>
      </c>
      <c r="J43" s="200">
        <f t="shared" si="18"/>
        <v>0</v>
      </c>
      <c r="K43" s="200">
        <f t="shared" si="18"/>
        <v>0</v>
      </c>
      <c r="L43" s="200">
        <f t="shared" si="18"/>
        <v>0</v>
      </c>
      <c r="M43" s="200">
        <f t="shared" si="18"/>
        <v>0</v>
      </c>
      <c r="N43" s="200">
        <f t="shared" si="18"/>
        <v>0</v>
      </c>
      <c r="O43" s="200">
        <f t="shared" si="18"/>
        <v>0</v>
      </c>
      <c r="P43" s="200">
        <f t="shared" si="18"/>
        <v>0</v>
      </c>
      <c r="Q43" s="200">
        <f t="shared" si="18"/>
        <v>0</v>
      </c>
      <c r="R43" s="200">
        <f t="shared" si="18"/>
        <v>0</v>
      </c>
      <c r="S43" s="201">
        <f t="shared" ref="S43" si="19">$D$35*S11</f>
        <v>0</v>
      </c>
    </row>
    <row r="44" spans="2:19" ht="18" customHeight="1" thickBot="1">
      <c r="B44" s="283" t="s">
        <v>115</v>
      </c>
      <c r="C44" s="284"/>
      <c r="D44" s="239">
        <f>SUM(D39:D43)</f>
        <v>0</v>
      </c>
      <c r="E44" s="239">
        <f t="shared" ref="E44:S44" si="20">SUM(E39:E43)</f>
        <v>0</v>
      </c>
      <c r="F44" s="239">
        <f t="shared" si="20"/>
        <v>0</v>
      </c>
      <c r="G44" s="239">
        <f t="shared" si="20"/>
        <v>0</v>
      </c>
      <c r="H44" s="239">
        <f t="shared" si="20"/>
        <v>0</v>
      </c>
      <c r="I44" s="239">
        <f t="shared" si="20"/>
        <v>0</v>
      </c>
      <c r="J44" s="239">
        <f t="shared" si="20"/>
        <v>0</v>
      </c>
      <c r="K44" s="239">
        <f t="shared" si="20"/>
        <v>0</v>
      </c>
      <c r="L44" s="239">
        <f t="shared" si="20"/>
        <v>0</v>
      </c>
      <c r="M44" s="239">
        <f t="shared" si="20"/>
        <v>0</v>
      </c>
      <c r="N44" s="239">
        <f t="shared" si="20"/>
        <v>0</v>
      </c>
      <c r="O44" s="239">
        <f t="shared" si="20"/>
        <v>0</v>
      </c>
      <c r="P44" s="239">
        <f t="shared" si="20"/>
        <v>0</v>
      </c>
      <c r="Q44" s="239">
        <f t="shared" si="20"/>
        <v>0</v>
      </c>
      <c r="R44" s="239">
        <f t="shared" si="20"/>
        <v>0</v>
      </c>
      <c r="S44" s="240">
        <f t="shared" si="20"/>
        <v>0</v>
      </c>
    </row>
    <row r="45" spans="2:19" ht="13.8" thickBot="1">
      <c r="B45" s="288"/>
      <c r="C45" s="289"/>
      <c r="D45" s="289"/>
      <c r="E45" s="289"/>
      <c r="F45" s="289"/>
      <c r="G45" s="289"/>
      <c r="H45" s="289"/>
      <c r="I45" s="289"/>
      <c r="J45" s="289"/>
      <c r="K45" s="289"/>
      <c r="L45" s="289"/>
      <c r="M45" s="289"/>
      <c r="N45" s="289"/>
      <c r="O45" s="289"/>
      <c r="P45" s="289"/>
      <c r="Q45" s="289"/>
      <c r="R45" s="289"/>
      <c r="S45" s="290"/>
    </row>
    <row r="46" spans="2:19">
      <c r="B46" s="293" t="s">
        <v>116</v>
      </c>
      <c r="C46" s="294"/>
      <c r="D46" s="82"/>
      <c r="E46" s="82"/>
      <c r="F46" s="82"/>
      <c r="G46" s="82"/>
      <c r="H46" s="82"/>
      <c r="I46" s="82"/>
      <c r="J46" s="83"/>
      <c r="K46" s="83"/>
      <c r="L46" s="83"/>
      <c r="M46" s="83"/>
      <c r="N46" s="83"/>
      <c r="O46" s="83"/>
      <c r="P46" s="83"/>
      <c r="Q46" s="83"/>
      <c r="R46" s="83"/>
      <c r="S46" s="84"/>
    </row>
    <row r="47" spans="2:19">
      <c r="B47" s="85">
        <v>1</v>
      </c>
      <c r="C47" s="80" t="s">
        <v>77</v>
      </c>
      <c r="D47" s="192">
        <f>'Investment&amp;Funding'!$H$13</f>
        <v>0</v>
      </c>
      <c r="E47" s="192">
        <f>'Investment&amp;Funding'!$H$13</f>
        <v>0</v>
      </c>
      <c r="F47" s="192">
        <f>'Investment&amp;Funding'!$H$13</f>
        <v>0</v>
      </c>
      <c r="G47" s="192">
        <f>'Investment&amp;Funding'!$H$13</f>
        <v>0</v>
      </c>
      <c r="H47" s="192">
        <f>'Investment&amp;Funding'!$H$13</f>
        <v>0</v>
      </c>
      <c r="I47" s="192">
        <f>'Investment&amp;Funding'!$H$13</f>
        <v>0</v>
      </c>
      <c r="J47" s="192">
        <f>'Investment&amp;Funding'!$H$13</f>
        <v>0</v>
      </c>
      <c r="K47" s="192">
        <f>'Investment&amp;Funding'!$H$13</f>
        <v>0</v>
      </c>
      <c r="L47" s="192">
        <f>'Investment&amp;Funding'!$H$13</f>
        <v>0</v>
      </c>
      <c r="M47" s="192">
        <f>'Investment&amp;Funding'!$H$13</f>
        <v>0</v>
      </c>
      <c r="N47" s="192">
        <f>'Investment&amp;Funding'!$H$13</f>
        <v>0</v>
      </c>
      <c r="O47" s="192">
        <f>'Investment&amp;Funding'!$H$13</f>
        <v>0</v>
      </c>
      <c r="P47" s="192">
        <f>SUM(D47:O47)</f>
        <v>0</v>
      </c>
      <c r="Q47" s="200">
        <f t="shared" ref="Q47:R49" si="21">P47</f>
        <v>0</v>
      </c>
      <c r="R47" s="200">
        <f t="shared" si="21"/>
        <v>0</v>
      </c>
      <c r="S47" s="201">
        <f t="shared" ref="S47" si="22">R47</f>
        <v>0</v>
      </c>
    </row>
    <row r="48" spans="2:19">
      <c r="B48" s="85">
        <v>2</v>
      </c>
      <c r="C48" s="80" t="s">
        <v>107</v>
      </c>
      <c r="D48" s="192">
        <f>'Investment&amp;Funding'!$H$20*'Investment&amp;Funding'!$E$26</f>
        <v>0</v>
      </c>
      <c r="E48" s="192">
        <f>'Investment&amp;Funding'!$H$20*'Investment&amp;Funding'!$E$26</f>
        <v>0</v>
      </c>
      <c r="F48" s="192">
        <f>'Investment&amp;Funding'!$H$20*'Investment&amp;Funding'!$E$26</f>
        <v>0</v>
      </c>
      <c r="G48" s="192">
        <f>'Investment&amp;Funding'!$H$20*'Investment&amp;Funding'!$E$26</f>
        <v>0</v>
      </c>
      <c r="H48" s="192">
        <f>'Investment&amp;Funding'!$H$20*'Investment&amp;Funding'!$E$26</f>
        <v>0</v>
      </c>
      <c r="I48" s="192">
        <f>'Investment&amp;Funding'!$H$20*'Investment&amp;Funding'!$E$26</f>
        <v>0</v>
      </c>
      <c r="J48" s="192">
        <f>'Investment&amp;Funding'!$H$20*'Investment&amp;Funding'!$E$26</f>
        <v>0</v>
      </c>
      <c r="K48" s="192">
        <f>'Investment&amp;Funding'!$H$20*'Investment&amp;Funding'!$E$26</f>
        <v>0</v>
      </c>
      <c r="L48" s="192">
        <f>'Investment&amp;Funding'!$H$20*'Investment&amp;Funding'!$E$26</f>
        <v>0</v>
      </c>
      <c r="M48" s="192">
        <f>'Investment&amp;Funding'!$H$20*'Investment&amp;Funding'!$E$26</f>
        <v>0</v>
      </c>
      <c r="N48" s="192">
        <f>'Investment&amp;Funding'!$H$20*'Investment&amp;Funding'!$E$26</f>
        <v>0</v>
      </c>
      <c r="O48" s="192">
        <f>'Investment&amp;Funding'!$H$20*'Investment&amp;Funding'!$E$26</f>
        <v>0</v>
      </c>
      <c r="P48" s="192">
        <f>SUM(D48:O48)</f>
        <v>0</v>
      </c>
      <c r="Q48" s="200">
        <f>'Investment&amp;Funding'!E43</f>
        <v>0</v>
      </c>
      <c r="R48" s="200">
        <f t="shared" si="21"/>
        <v>0</v>
      </c>
      <c r="S48" s="201">
        <f t="shared" ref="S48" si="23">R48</f>
        <v>0</v>
      </c>
    </row>
    <row r="49" spans="2:19">
      <c r="B49" s="85">
        <v>3</v>
      </c>
      <c r="C49" s="80" t="s">
        <v>79</v>
      </c>
      <c r="D49" s="192">
        <f>'Investment&amp;Funding'!$H$31*'Investment&amp;Funding'!$E$34</f>
        <v>0</v>
      </c>
      <c r="E49" s="192">
        <f>'Investment&amp;Funding'!$H$31*'Investment&amp;Funding'!$E$34</f>
        <v>0</v>
      </c>
      <c r="F49" s="192">
        <f>'Investment&amp;Funding'!$H$31*'Investment&amp;Funding'!$E$34</f>
        <v>0</v>
      </c>
      <c r="G49" s="192">
        <f>'Investment&amp;Funding'!$H$31*'Investment&amp;Funding'!$E$34</f>
        <v>0</v>
      </c>
      <c r="H49" s="192">
        <f>'Investment&amp;Funding'!$H$31*'Investment&amp;Funding'!$E$34</f>
        <v>0</v>
      </c>
      <c r="I49" s="192">
        <f>'Investment&amp;Funding'!$H$31*'Investment&amp;Funding'!$E$34</f>
        <v>0</v>
      </c>
      <c r="J49" s="192">
        <f>'Investment&amp;Funding'!$H$31*'Investment&amp;Funding'!$E$34</f>
        <v>0</v>
      </c>
      <c r="K49" s="192">
        <f>'Investment&amp;Funding'!$H$31*'Investment&amp;Funding'!$E$34</f>
        <v>0</v>
      </c>
      <c r="L49" s="192">
        <f>'Investment&amp;Funding'!$H$31*'Investment&amp;Funding'!$E$34</f>
        <v>0</v>
      </c>
      <c r="M49" s="192">
        <f>'Investment&amp;Funding'!$H$31*'Investment&amp;Funding'!$E$34</f>
        <v>0</v>
      </c>
      <c r="N49" s="192">
        <f>'Investment&amp;Funding'!$H$31*'Investment&amp;Funding'!$E$34</f>
        <v>0</v>
      </c>
      <c r="O49" s="192">
        <f>'Investment&amp;Funding'!$H$31*'Investment&amp;Funding'!$E$34</f>
        <v>0</v>
      </c>
      <c r="P49" s="192">
        <f>SUM(D49:O49)</f>
        <v>0</v>
      </c>
      <c r="Q49" s="200">
        <f t="shared" si="21"/>
        <v>0</v>
      </c>
      <c r="R49" s="200">
        <f t="shared" si="21"/>
        <v>0</v>
      </c>
      <c r="S49" s="201">
        <f t="shared" ref="S49" si="24">R49</f>
        <v>0</v>
      </c>
    </row>
    <row r="50" spans="2:19">
      <c r="B50" s="85">
        <v>4</v>
      </c>
      <c r="C50" s="80" t="s">
        <v>117</v>
      </c>
      <c r="D50" s="81">
        <v>0</v>
      </c>
      <c r="E50" s="81">
        <v>0</v>
      </c>
      <c r="F50" s="81">
        <v>0</v>
      </c>
      <c r="G50" s="81">
        <v>0</v>
      </c>
      <c r="H50" s="81">
        <v>0</v>
      </c>
      <c r="I50" s="81">
        <v>0</v>
      </c>
      <c r="J50" s="81">
        <v>0</v>
      </c>
      <c r="K50" s="81">
        <v>0</v>
      </c>
      <c r="L50" s="81">
        <v>0</v>
      </c>
      <c r="M50" s="81">
        <v>0</v>
      </c>
      <c r="N50" s="81">
        <v>0</v>
      </c>
      <c r="O50" s="81">
        <v>0</v>
      </c>
      <c r="P50" s="192">
        <f>SUM(D50:O50)</f>
        <v>0</v>
      </c>
      <c r="Q50" s="79">
        <v>0</v>
      </c>
      <c r="R50" s="79">
        <v>0</v>
      </c>
      <c r="S50" s="79">
        <v>0</v>
      </c>
    </row>
    <row r="51" spans="2:19">
      <c r="B51" s="85">
        <v>5</v>
      </c>
      <c r="C51" s="80" t="s">
        <v>105</v>
      </c>
      <c r="D51" s="81">
        <v>0</v>
      </c>
      <c r="E51" s="81">
        <v>0</v>
      </c>
      <c r="F51" s="81">
        <v>0</v>
      </c>
      <c r="G51" s="81">
        <v>0</v>
      </c>
      <c r="H51" s="81">
        <v>0</v>
      </c>
      <c r="I51" s="81">
        <v>0</v>
      </c>
      <c r="J51" s="81">
        <v>0</v>
      </c>
      <c r="K51" s="81">
        <v>0</v>
      </c>
      <c r="L51" s="81">
        <v>0</v>
      </c>
      <c r="M51" s="81">
        <v>0</v>
      </c>
      <c r="N51" s="81">
        <v>0</v>
      </c>
      <c r="O51" s="81">
        <v>0</v>
      </c>
      <c r="P51" s="192">
        <f t="shared" ref="P51:P53" si="25">SUM(D51:O51)</f>
        <v>0</v>
      </c>
      <c r="Q51" s="81">
        <v>0</v>
      </c>
      <c r="R51" s="81">
        <v>0</v>
      </c>
      <c r="S51" s="81">
        <v>0</v>
      </c>
    </row>
    <row r="52" spans="2:19">
      <c r="B52" s="85">
        <v>6</v>
      </c>
      <c r="C52" s="80" t="s">
        <v>71</v>
      </c>
      <c r="D52" s="81">
        <v>0</v>
      </c>
      <c r="E52" s="81">
        <v>0</v>
      </c>
      <c r="F52" s="81">
        <v>0</v>
      </c>
      <c r="G52" s="81">
        <v>0</v>
      </c>
      <c r="H52" s="81">
        <v>0</v>
      </c>
      <c r="I52" s="81">
        <v>0</v>
      </c>
      <c r="J52" s="81">
        <v>0</v>
      </c>
      <c r="K52" s="81">
        <v>0</v>
      </c>
      <c r="L52" s="81">
        <v>0</v>
      </c>
      <c r="M52" s="81">
        <v>0</v>
      </c>
      <c r="N52" s="81">
        <v>0</v>
      </c>
      <c r="O52" s="81">
        <v>0</v>
      </c>
      <c r="P52" s="192">
        <f t="shared" si="25"/>
        <v>0</v>
      </c>
      <c r="Q52" s="81">
        <v>0</v>
      </c>
      <c r="R52" s="81">
        <v>0</v>
      </c>
      <c r="S52" s="81">
        <v>0</v>
      </c>
    </row>
    <row r="53" spans="2:19">
      <c r="B53" s="85">
        <v>7</v>
      </c>
      <c r="C53" s="80" t="s">
        <v>106</v>
      </c>
      <c r="D53" s="81">
        <v>0</v>
      </c>
      <c r="E53" s="81">
        <v>0</v>
      </c>
      <c r="F53" s="81">
        <v>0</v>
      </c>
      <c r="G53" s="81">
        <v>0</v>
      </c>
      <c r="H53" s="81">
        <v>0</v>
      </c>
      <c r="I53" s="81">
        <v>0</v>
      </c>
      <c r="J53" s="81">
        <v>0</v>
      </c>
      <c r="K53" s="81">
        <v>0</v>
      </c>
      <c r="L53" s="81">
        <v>0</v>
      </c>
      <c r="M53" s="81">
        <v>0</v>
      </c>
      <c r="N53" s="81">
        <v>0</v>
      </c>
      <c r="O53" s="81">
        <v>0</v>
      </c>
      <c r="P53" s="192">
        <f t="shared" si="25"/>
        <v>0</v>
      </c>
      <c r="Q53" s="81">
        <v>0</v>
      </c>
      <c r="R53" s="81">
        <v>0</v>
      </c>
      <c r="S53" s="81">
        <v>0</v>
      </c>
    </row>
    <row r="54" spans="2:19" ht="13.8" thickBot="1">
      <c r="B54" s="283" t="s">
        <v>118</v>
      </c>
      <c r="C54" s="284"/>
      <c r="D54" s="202">
        <f>SUM(D47:D53)</f>
        <v>0</v>
      </c>
      <c r="E54" s="202">
        <f t="shared" ref="E54:S54" si="26">SUM(E47:E53)</f>
        <v>0</v>
      </c>
      <c r="F54" s="202">
        <f t="shared" si="26"/>
        <v>0</v>
      </c>
      <c r="G54" s="202">
        <f t="shared" si="26"/>
        <v>0</v>
      </c>
      <c r="H54" s="202">
        <f t="shared" si="26"/>
        <v>0</v>
      </c>
      <c r="I54" s="202">
        <f t="shared" si="26"/>
        <v>0</v>
      </c>
      <c r="J54" s="202">
        <f t="shared" si="26"/>
        <v>0</v>
      </c>
      <c r="K54" s="202">
        <f t="shared" si="26"/>
        <v>0</v>
      </c>
      <c r="L54" s="202">
        <f t="shared" si="26"/>
        <v>0</v>
      </c>
      <c r="M54" s="202">
        <f t="shared" si="26"/>
        <v>0</v>
      </c>
      <c r="N54" s="202">
        <f t="shared" si="26"/>
        <v>0</v>
      </c>
      <c r="O54" s="202">
        <f t="shared" si="26"/>
        <v>0</v>
      </c>
      <c r="P54" s="202">
        <f t="shared" si="26"/>
        <v>0</v>
      </c>
      <c r="Q54" s="202">
        <f t="shared" si="26"/>
        <v>0</v>
      </c>
      <c r="R54" s="202">
        <f t="shared" si="26"/>
        <v>0</v>
      </c>
      <c r="S54" s="202">
        <f t="shared" si="26"/>
        <v>0</v>
      </c>
    </row>
    <row r="55" spans="2:19" ht="13.8" thickBot="1">
      <c r="B55" s="285"/>
      <c r="C55" s="286"/>
      <c r="D55" s="286"/>
      <c r="E55" s="286"/>
      <c r="F55" s="286"/>
      <c r="G55" s="286"/>
      <c r="H55" s="286"/>
      <c r="I55" s="286"/>
      <c r="J55" s="286"/>
      <c r="K55" s="286"/>
      <c r="L55" s="286"/>
      <c r="M55" s="286"/>
      <c r="N55" s="286"/>
      <c r="O55" s="286"/>
      <c r="P55" s="286"/>
      <c r="Q55" s="286"/>
      <c r="R55" s="286"/>
      <c r="S55" s="287"/>
    </row>
    <row r="56" spans="2:19">
      <c r="B56" s="281" t="s">
        <v>119</v>
      </c>
      <c r="C56" s="282"/>
      <c r="D56" s="224">
        <f>'Labour Costs'!F13</f>
        <v>0</v>
      </c>
      <c r="E56" s="224">
        <f>'Labour Costs'!G13</f>
        <v>0</v>
      </c>
      <c r="F56" s="224">
        <f>'Labour Costs'!H13</f>
        <v>0</v>
      </c>
      <c r="G56" s="224">
        <f>'Labour Costs'!I13</f>
        <v>0</v>
      </c>
      <c r="H56" s="224">
        <f>'Labour Costs'!J13</f>
        <v>0</v>
      </c>
      <c r="I56" s="224">
        <f>'Labour Costs'!K13</f>
        <v>0</v>
      </c>
      <c r="J56" s="224">
        <f>'Labour Costs'!L13</f>
        <v>0</v>
      </c>
      <c r="K56" s="224">
        <f>'Labour Costs'!M13</f>
        <v>0</v>
      </c>
      <c r="L56" s="224">
        <f>'Labour Costs'!N13</f>
        <v>0</v>
      </c>
      <c r="M56" s="224">
        <f>'Labour Costs'!O13</f>
        <v>0</v>
      </c>
      <c r="N56" s="224">
        <f>'Labour Costs'!P13</f>
        <v>0</v>
      </c>
      <c r="O56" s="224">
        <f>'Labour Costs'!Q13</f>
        <v>0</v>
      </c>
      <c r="P56" s="224">
        <f>'Labour Costs'!R13</f>
        <v>0</v>
      </c>
      <c r="Q56" s="224">
        <f>'Labour Costs'!S13</f>
        <v>0</v>
      </c>
      <c r="R56" s="224">
        <f>'Labour Costs'!T13</f>
        <v>0</v>
      </c>
      <c r="S56" s="225">
        <f>'Labour Costs'!U13</f>
        <v>0</v>
      </c>
    </row>
    <row r="57" spans="2:19" s="2" customFormat="1" ht="13.8" thickBot="1">
      <c r="B57" s="283" t="s">
        <v>26</v>
      </c>
      <c r="C57" s="284"/>
      <c r="D57" s="202">
        <f>D44+D54+D56</f>
        <v>0</v>
      </c>
      <c r="E57" s="202">
        <f t="shared" ref="E57:S57" si="27">E44+E54+E56</f>
        <v>0</v>
      </c>
      <c r="F57" s="202">
        <f t="shared" si="27"/>
        <v>0</v>
      </c>
      <c r="G57" s="202">
        <f t="shared" si="27"/>
        <v>0</v>
      </c>
      <c r="H57" s="202">
        <f t="shared" si="27"/>
        <v>0</v>
      </c>
      <c r="I57" s="202">
        <f t="shared" si="27"/>
        <v>0</v>
      </c>
      <c r="J57" s="202">
        <f t="shared" si="27"/>
        <v>0</v>
      </c>
      <c r="K57" s="202">
        <f t="shared" si="27"/>
        <v>0</v>
      </c>
      <c r="L57" s="202">
        <f t="shared" si="27"/>
        <v>0</v>
      </c>
      <c r="M57" s="202">
        <f t="shared" si="27"/>
        <v>0</v>
      </c>
      <c r="N57" s="202">
        <f t="shared" si="27"/>
        <v>0</v>
      </c>
      <c r="O57" s="202">
        <f t="shared" si="27"/>
        <v>0</v>
      </c>
      <c r="P57" s="202">
        <f t="shared" si="27"/>
        <v>0</v>
      </c>
      <c r="Q57" s="202">
        <f t="shared" si="27"/>
        <v>0</v>
      </c>
      <c r="R57" s="202">
        <f t="shared" si="27"/>
        <v>0</v>
      </c>
      <c r="S57" s="202">
        <f t="shared" si="27"/>
        <v>0</v>
      </c>
    </row>
    <row r="58" spans="2:19">
      <c r="J58" s="71"/>
      <c r="K58" s="71"/>
      <c r="L58" s="71"/>
      <c r="M58" s="71"/>
    </row>
    <row r="59" spans="2:19">
      <c r="J59" s="72"/>
      <c r="K59" s="72"/>
      <c r="L59" s="72"/>
      <c r="M59" s="72"/>
    </row>
    <row r="60" spans="2:19">
      <c r="J60" s="72"/>
      <c r="K60" s="72"/>
      <c r="L60" s="72"/>
      <c r="M60" s="72"/>
    </row>
    <row r="61" spans="2:19">
      <c r="J61" s="71"/>
      <c r="K61" s="71"/>
      <c r="L61" s="71"/>
      <c r="M61" s="71"/>
    </row>
    <row r="62" spans="2:19">
      <c r="J62" s="71"/>
      <c r="K62" s="71"/>
      <c r="L62" s="71"/>
      <c r="M62" s="71"/>
    </row>
  </sheetData>
  <mergeCells count="14">
    <mergeCell ref="C3:R5"/>
    <mergeCell ref="B6:C6"/>
    <mergeCell ref="B37:C37"/>
    <mergeCell ref="B21:C21"/>
    <mergeCell ref="B14:D14"/>
    <mergeCell ref="B30:D30"/>
    <mergeCell ref="B56:C56"/>
    <mergeCell ref="B57:C57"/>
    <mergeCell ref="B55:S55"/>
    <mergeCell ref="B45:S45"/>
    <mergeCell ref="B38:C38"/>
    <mergeCell ref="B44:C44"/>
    <mergeCell ref="B46:C46"/>
    <mergeCell ref="B54:C54"/>
  </mergeCells>
  <phoneticPr fontId="2" type="noConversion"/>
  <pageMargins left="0.35433070866141736" right="0.35433070866141736" top="0.98425196850393704" bottom="0.98425196850393704" header="0.51181102362204722" footer="0.51181102362204722"/>
  <pageSetup paperSize="9" scale="65" orientation="landscape" horizontalDpi="300" verticalDpi="300" r:id="rId1"/>
  <headerFooter alignWithMargins="0">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S46"/>
  <sheetViews>
    <sheetView showGridLines="0" topLeftCell="A19" zoomScale="131" zoomScaleNormal="131" workbookViewId="0">
      <selection activeCell="R25" sqref="R25"/>
    </sheetView>
  </sheetViews>
  <sheetFormatPr defaultColWidth="9.109375" defaultRowHeight="13.2"/>
  <cols>
    <col min="1" max="1" width="20.88671875" style="18" customWidth="1"/>
    <col min="2" max="2" width="16.88671875" style="18" customWidth="1"/>
    <col min="3" max="3" width="10.44140625" style="18" customWidth="1"/>
    <col min="4" max="4" width="10.88671875" style="18" customWidth="1"/>
    <col min="5" max="5" width="12" style="18" customWidth="1"/>
    <col min="6" max="6" width="10.5546875" style="18" customWidth="1"/>
    <col min="7" max="7" width="10.88671875" style="18" customWidth="1"/>
    <col min="8" max="8" width="10.33203125" style="18" customWidth="1"/>
    <col min="9" max="9" width="10" style="18" customWidth="1"/>
    <col min="10" max="10" width="10.33203125" style="18" customWidth="1"/>
    <col min="11" max="11" width="10.109375" style="18" bestFit="1" customWidth="1"/>
    <col min="12" max="12" width="9.88671875" style="18" customWidth="1"/>
    <col min="13" max="13" width="10.109375" style="18" bestFit="1" customWidth="1"/>
    <col min="14" max="14" width="10.109375" style="18" customWidth="1"/>
    <col min="15" max="15" width="12.109375" style="18" customWidth="1"/>
    <col min="16" max="16" width="11.44140625" style="18" customWidth="1"/>
    <col min="17" max="17" width="10.5546875" style="18" customWidth="1"/>
    <col min="18" max="18" width="11.21875" style="18" customWidth="1"/>
    <col min="19" max="19" width="15.44140625" style="18" customWidth="1"/>
    <col min="20" max="16384" width="9.109375" style="18"/>
  </cols>
  <sheetData>
    <row r="1" spans="1:19" ht="13.8" thickBot="1"/>
    <row r="2" spans="1:19" ht="45" customHeight="1" thickBot="1">
      <c r="A2" s="182" t="s">
        <v>23</v>
      </c>
      <c r="B2" s="307">
        <f>Info!F7</f>
        <v>0</v>
      </c>
      <c r="C2" s="308"/>
      <c r="D2" s="308"/>
      <c r="E2" s="308"/>
      <c r="F2" s="308"/>
      <c r="G2" s="308"/>
      <c r="H2" s="308"/>
      <c r="I2" s="308"/>
      <c r="J2" s="308"/>
      <c r="K2" s="308"/>
      <c r="L2" s="308"/>
      <c r="M2" s="308"/>
      <c r="N2" s="308"/>
      <c r="O2" s="308"/>
      <c r="P2" s="308"/>
      <c r="Q2" s="308"/>
      <c r="R2" s="308"/>
    </row>
    <row r="3" spans="1:19" ht="3.6" customHeight="1" thickBot="1">
      <c r="A3" s="116" t="s">
        <v>18</v>
      </c>
      <c r="B3" s="242" t="str">
        <f>Info!F17</f>
        <v>EUR</v>
      </c>
      <c r="C3" s="309"/>
      <c r="D3" s="309"/>
      <c r="E3" s="309"/>
      <c r="F3" s="309"/>
      <c r="G3" s="309"/>
      <c r="H3" s="309"/>
      <c r="I3" s="309"/>
      <c r="J3" s="309"/>
      <c r="K3" s="309"/>
      <c r="L3" s="309"/>
      <c r="M3" s="309"/>
      <c r="N3" s="309"/>
      <c r="O3" s="309"/>
      <c r="P3" s="309"/>
      <c r="Q3" s="309"/>
      <c r="R3" s="309"/>
    </row>
    <row r="4" spans="1:19">
      <c r="A4" s="117" t="s">
        <v>15</v>
      </c>
      <c r="B4" s="118" t="s">
        <v>49</v>
      </c>
      <c r="C4" s="118" t="s">
        <v>58</v>
      </c>
      <c r="D4" s="118" t="s">
        <v>59</v>
      </c>
      <c r="E4" s="118" t="s">
        <v>60</v>
      </c>
      <c r="F4" s="118" t="s">
        <v>61</v>
      </c>
      <c r="G4" s="118" t="s">
        <v>62</v>
      </c>
      <c r="H4" s="118" t="s">
        <v>63</v>
      </c>
      <c r="I4" s="118" t="s">
        <v>64</v>
      </c>
      <c r="J4" s="118" t="s">
        <v>65</v>
      </c>
      <c r="K4" s="118" t="s">
        <v>66</v>
      </c>
      <c r="L4" s="118" t="s">
        <v>67</v>
      </c>
      <c r="M4" s="118" t="s">
        <v>68</v>
      </c>
      <c r="N4" s="118" t="s">
        <v>69</v>
      </c>
      <c r="O4" s="118" t="s">
        <v>41</v>
      </c>
      <c r="P4" s="118" t="s">
        <v>42</v>
      </c>
      <c r="Q4" s="118" t="s">
        <v>54</v>
      </c>
      <c r="R4" s="119" t="s">
        <v>128</v>
      </c>
    </row>
    <row r="5" spans="1:19">
      <c r="A5" s="120"/>
      <c r="B5" s="12"/>
      <c r="C5" s="12"/>
      <c r="D5" s="12"/>
      <c r="E5" s="12"/>
      <c r="F5" s="12"/>
      <c r="G5" s="12"/>
      <c r="H5" s="12"/>
      <c r="I5" s="12"/>
      <c r="J5" s="12"/>
      <c r="K5" s="12"/>
      <c r="L5" s="12"/>
      <c r="M5" s="12"/>
      <c r="N5" s="12"/>
      <c r="O5" s="12"/>
      <c r="P5" s="12"/>
      <c r="Q5" s="12"/>
      <c r="R5" s="121"/>
    </row>
    <row r="6" spans="1:19">
      <c r="A6" s="122" t="s">
        <v>5</v>
      </c>
      <c r="B6" s="188">
        <f>SUM(C6:N6)</f>
        <v>0</v>
      </c>
      <c r="C6" s="188">
        <f>'Revenue&amp;Opex'!D27</f>
        <v>0</v>
      </c>
      <c r="D6" s="188">
        <f>'Revenue&amp;Opex'!E27</f>
        <v>0</v>
      </c>
      <c r="E6" s="188">
        <f>'Revenue&amp;Opex'!F27</f>
        <v>0</v>
      </c>
      <c r="F6" s="188">
        <f>'Revenue&amp;Opex'!G27</f>
        <v>0</v>
      </c>
      <c r="G6" s="188">
        <f>'Revenue&amp;Opex'!H27</f>
        <v>0</v>
      </c>
      <c r="H6" s="188">
        <f>'Revenue&amp;Opex'!I27</f>
        <v>0</v>
      </c>
      <c r="I6" s="188">
        <f>'Revenue&amp;Opex'!J27</f>
        <v>0</v>
      </c>
      <c r="J6" s="188">
        <f>'Revenue&amp;Opex'!K27</f>
        <v>0</v>
      </c>
      <c r="K6" s="188">
        <f>'Revenue&amp;Opex'!L27</f>
        <v>0</v>
      </c>
      <c r="L6" s="188">
        <f>'Revenue&amp;Opex'!M27</f>
        <v>0</v>
      </c>
      <c r="M6" s="188">
        <f>'Revenue&amp;Opex'!N27</f>
        <v>0</v>
      </c>
      <c r="N6" s="188">
        <f>'Revenue&amp;Opex'!O27</f>
        <v>0</v>
      </c>
      <c r="O6" s="188">
        <f>'Revenue&amp;Opex'!P27</f>
        <v>0</v>
      </c>
      <c r="P6" s="188">
        <f>'Revenue&amp;Opex'!Q27</f>
        <v>0</v>
      </c>
      <c r="Q6" s="188">
        <f>'Revenue&amp;Opex'!R27</f>
        <v>0</v>
      </c>
      <c r="R6" s="189">
        <f>'Revenue&amp;Opex'!S27</f>
        <v>0</v>
      </c>
    </row>
    <row r="7" spans="1:19">
      <c r="A7" s="122" t="s">
        <v>10</v>
      </c>
      <c r="B7" s="188">
        <f>-SUM(C7:N7)</f>
        <v>0</v>
      </c>
      <c r="C7" s="192">
        <f>'Revenue&amp;Opex'!D57</f>
        <v>0</v>
      </c>
      <c r="D7" s="192">
        <f>'Revenue&amp;Opex'!E57</f>
        <v>0</v>
      </c>
      <c r="E7" s="192">
        <f>'Revenue&amp;Opex'!F57</f>
        <v>0</v>
      </c>
      <c r="F7" s="192">
        <f>'Revenue&amp;Opex'!G57</f>
        <v>0</v>
      </c>
      <c r="G7" s="192">
        <f>'Revenue&amp;Opex'!H57</f>
        <v>0</v>
      </c>
      <c r="H7" s="192">
        <f>'Revenue&amp;Opex'!I57</f>
        <v>0</v>
      </c>
      <c r="I7" s="192">
        <f>'Revenue&amp;Opex'!J57</f>
        <v>0</v>
      </c>
      <c r="J7" s="192">
        <f>'Revenue&amp;Opex'!K57</f>
        <v>0</v>
      </c>
      <c r="K7" s="192">
        <f>'Revenue&amp;Opex'!L57</f>
        <v>0</v>
      </c>
      <c r="L7" s="192">
        <f>'Revenue&amp;Opex'!M57</f>
        <v>0</v>
      </c>
      <c r="M7" s="192">
        <f>'Revenue&amp;Opex'!N57</f>
        <v>0</v>
      </c>
      <c r="N7" s="192">
        <f>'Revenue&amp;Opex'!O57</f>
        <v>0</v>
      </c>
      <c r="O7" s="192">
        <f>'Revenue&amp;Opex'!P57</f>
        <v>0</v>
      </c>
      <c r="P7" s="192">
        <f>'Revenue&amp;Opex'!Q57</f>
        <v>0</v>
      </c>
      <c r="Q7" s="192">
        <f>'Revenue&amp;Opex'!R57</f>
        <v>0</v>
      </c>
      <c r="R7" s="193">
        <f>'Revenue&amp;Opex'!S57</f>
        <v>0</v>
      </c>
    </row>
    <row r="8" spans="1:19">
      <c r="A8" s="124" t="s">
        <v>0</v>
      </c>
      <c r="B8" s="192">
        <f>B6+B7</f>
        <v>0</v>
      </c>
      <c r="C8" s="192">
        <f>C6-C7</f>
        <v>0</v>
      </c>
      <c r="D8" s="192">
        <f t="shared" ref="D8:Q8" si="0">D6-D7</f>
        <v>0</v>
      </c>
      <c r="E8" s="192">
        <f t="shared" si="0"/>
        <v>0</v>
      </c>
      <c r="F8" s="192">
        <f t="shared" si="0"/>
        <v>0</v>
      </c>
      <c r="G8" s="192">
        <f t="shared" si="0"/>
        <v>0</v>
      </c>
      <c r="H8" s="192">
        <f t="shared" si="0"/>
        <v>0</v>
      </c>
      <c r="I8" s="192">
        <f t="shared" si="0"/>
        <v>0</v>
      </c>
      <c r="J8" s="192">
        <f t="shared" si="0"/>
        <v>0</v>
      </c>
      <c r="K8" s="192">
        <f t="shared" si="0"/>
        <v>0</v>
      </c>
      <c r="L8" s="192">
        <f t="shared" si="0"/>
        <v>0</v>
      </c>
      <c r="M8" s="192">
        <f t="shared" si="0"/>
        <v>0</v>
      </c>
      <c r="N8" s="192">
        <f t="shared" si="0"/>
        <v>0</v>
      </c>
      <c r="O8" s="192">
        <f t="shared" si="0"/>
        <v>0</v>
      </c>
      <c r="P8" s="192">
        <f t="shared" si="0"/>
        <v>0</v>
      </c>
      <c r="Q8" s="192">
        <f t="shared" si="0"/>
        <v>0</v>
      </c>
      <c r="R8" s="193">
        <f t="shared" ref="R8" si="1">R6-R7</f>
        <v>0</v>
      </c>
    </row>
    <row r="9" spans="1:19" s="20" customFormat="1">
      <c r="A9" s="125" t="s">
        <v>11</v>
      </c>
      <c r="B9" s="216">
        <f>IF(B6=0,0,B13/B6)</f>
        <v>0</v>
      </c>
      <c r="C9" s="216">
        <f t="shared" ref="C9:Q9" si="2">IF(C6=0,0,C8/C6)</f>
        <v>0</v>
      </c>
      <c r="D9" s="216">
        <f t="shared" si="2"/>
        <v>0</v>
      </c>
      <c r="E9" s="216">
        <f t="shared" si="2"/>
        <v>0</v>
      </c>
      <c r="F9" s="216">
        <f t="shared" si="2"/>
        <v>0</v>
      </c>
      <c r="G9" s="216">
        <f t="shared" si="2"/>
        <v>0</v>
      </c>
      <c r="H9" s="216">
        <f t="shared" si="2"/>
        <v>0</v>
      </c>
      <c r="I9" s="216">
        <f t="shared" si="2"/>
        <v>0</v>
      </c>
      <c r="J9" s="216">
        <f t="shared" si="2"/>
        <v>0</v>
      </c>
      <c r="K9" s="216">
        <f t="shared" si="2"/>
        <v>0</v>
      </c>
      <c r="L9" s="216">
        <f t="shared" si="2"/>
        <v>0</v>
      </c>
      <c r="M9" s="216">
        <f t="shared" si="2"/>
        <v>0</v>
      </c>
      <c r="N9" s="216">
        <f t="shared" si="2"/>
        <v>0</v>
      </c>
      <c r="O9" s="216">
        <f t="shared" si="2"/>
        <v>0</v>
      </c>
      <c r="P9" s="216">
        <f t="shared" si="2"/>
        <v>0</v>
      </c>
      <c r="Q9" s="216">
        <f t="shared" si="2"/>
        <v>0</v>
      </c>
      <c r="R9" s="217">
        <f t="shared" ref="R9" si="3">IF(R6=0,0,R8/R6)</f>
        <v>0</v>
      </c>
      <c r="S9" s="18"/>
    </row>
    <row r="10" spans="1:19" hidden="1">
      <c r="A10" s="124"/>
      <c r="B10" s="81"/>
      <c r="C10" s="190"/>
      <c r="D10" s="190"/>
      <c r="E10" s="190"/>
      <c r="F10" s="190"/>
      <c r="G10" s="190"/>
      <c r="H10" s="190"/>
      <c r="I10" s="190"/>
      <c r="J10" s="190"/>
      <c r="K10" s="190"/>
      <c r="L10" s="190"/>
      <c r="M10" s="190"/>
      <c r="N10" s="190"/>
      <c r="O10" s="190"/>
      <c r="P10" s="190"/>
      <c r="Q10" s="190"/>
      <c r="R10" s="191"/>
    </row>
    <row r="11" spans="1:19">
      <c r="A11" s="124" t="s">
        <v>102</v>
      </c>
      <c r="B11" s="81">
        <v>0</v>
      </c>
      <c r="C11" s="81">
        <v>0</v>
      </c>
      <c r="D11" s="81">
        <v>0</v>
      </c>
      <c r="E11" s="81">
        <v>0</v>
      </c>
      <c r="F11" s="81">
        <v>0</v>
      </c>
      <c r="G11" s="81">
        <v>0</v>
      </c>
      <c r="H11" s="81">
        <v>0</v>
      </c>
      <c r="I11" s="81">
        <v>0</v>
      </c>
      <c r="J11" s="81">
        <v>0</v>
      </c>
      <c r="K11" s="81">
        <v>0</v>
      </c>
      <c r="L11" s="81">
        <v>0</v>
      </c>
      <c r="M11" s="81">
        <v>0</v>
      </c>
      <c r="N11" s="81">
        <v>0</v>
      </c>
      <c r="O11" s="81">
        <v>0</v>
      </c>
      <c r="P11" s="81">
        <v>0</v>
      </c>
      <c r="Q11" s="81">
        <v>0</v>
      </c>
      <c r="R11" s="87">
        <v>0</v>
      </c>
    </row>
    <row r="12" spans="1:19" hidden="1">
      <c r="A12" s="124"/>
      <c r="B12" s="81"/>
      <c r="C12" s="190"/>
      <c r="D12" s="190"/>
      <c r="E12" s="190"/>
      <c r="F12" s="190"/>
      <c r="G12" s="190"/>
      <c r="H12" s="190"/>
      <c r="I12" s="190"/>
      <c r="J12" s="190"/>
      <c r="K12" s="190"/>
      <c r="L12" s="190"/>
      <c r="M12" s="190"/>
      <c r="N12" s="190"/>
      <c r="O12" s="190"/>
      <c r="P12" s="190"/>
      <c r="Q12" s="190"/>
      <c r="R12" s="191"/>
    </row>
    <row r="13" spans="1:19" ht="15.6" customHeight="1">
      <c r="A13" s="122" t="s">
        <v>12</v>
      </c>
      <c r="B13" s="188">
        <f>B8-B11</f>
        <v>0</v>
      </c>
      <c r="C13" s="188">
        <f>C8-C11</f>
        <v>0</v>
      </c>
      <c r="D13" s="188">
        <f t="shared" ref="D13:Q13" si="4">D8-D11</f>
        <v>0</v>
      </c>
      <c r="E13" s="188">
        <f t="shared" si="4"/>
        <v>0</v>
      </c>
      <c r="F13" s="188">
        <f t="shared" si="4"/>
        <v>0</v>
      </c>
      <c r="G13" s="188">
        <f t="shared" si="4"/>
        <v>0</v>
      </c>
      <c r="H13" s="188">
        <f t="shared" si="4"/>
        <v>0</v>
      </c>
      <c r="I13" s="188">
        <f t="shared" si="4"/>
        <v>0</v>
      </c>
      <c r="J13" s="188">
        <f t="shared" si="4"/>
        <v>0</v>
      </c>
      <c r="K13" s="188">
        <f t="shared" si="4"/>
        <v>0</v>
      </c>
      <c r="L13" s="188">
        <f t="shared" si="4"/>
        <v>0</v>
      </c>
      <c r="M13" s="188">
        <f t="shared" si="4"/>
        <v>0</v>
      </c>
      <c r="N13" s="188">
        <f t="shared" si="4"/>
        <v>0</v>
      </c>
      <c r="O13" s="188">
        <f t="shared" si="4"/>
        <v>0</v>
      </c>
      <c r="P13" s="188">
        <f t="shared" si="4"/>
        <v>0</v>
      </c>
      <c r="Q13" s="188">
        <f t="shared" si="4"/>
        <v>0</v>
      </c>
      <c r="R13" s="189">
        <f t="shared" ref="R13" si="5">R8-R11</f>
        <v>0</v>
      </c>
    </row>
    <row r="14" spans="1:19">
      <c r="A14" s="124" t="s">
        <v>101</v>
      </c>
      <c r="B14" s="216">
        <f>IF(B6=0,0,B13/B6)</f>
        <v>0</v>
      </c>
      <c r="C14" s="216">
        <f t="shared" ref="C14:Q14" si="6">IF(C6=0,0,C13/C6)</f>
        <v>0</v>
      </c>
      <c r="D14" s="216">
        <f t="shared" si="6"/>
        <v>0</v>
      </c>
      <c r="E14" s="216">
        <f t="shared" si="6"/>
        <v>0</v>
      </c>
      <c r="F14" s="216">
        <f t="shared" si="6"/>
        <v>0</v>
      </c>
      <c r="G14" s="216">
        <f t="shared" si="6"/>
        <v>0</v>
      </c>
      <c r="H14" s="216">
        <f t="shared" si="6"/>
        <v>0</v>
      </c>
      <c r="I14" s="216">
        <f t="shared" si="6"/>
        <v>0</v>
      </c>
      <c r="J14" s="216">
        <f t="shared" si="6"/>
        <v>0</v>
      </c>
      <c r="K14" s="216">
        <f t="shared" si="6"/>
        <v>0</v>
      </c>
      <c r="L14" s="216">
        <f t="shared" si="6"/>
        <v>0</v>
      </c>
      <c r="M14" s="216">
        <f t="shared" si="6"/>
        <v>0</v>
      </c>
      <c r="N14" s="216">
        <f t="shared" si="6"/>
        <v>0</v>
      </c>
      <c r="O14" s="216">
        <f t="shared" si="6"/>
        <v>0</v>
      </c>
      <c r="P14" s="216">
        <f t="shared" si="6"/>
        <v>0</v>
      </c>
      <c r="Q14" s="216">
        <f t="shared" si="6"/>
        <v>0</v>
      </c>
      <c r="R14" s="217">
        <f t="shared" ref="R14" si="7">IF(R6=0,0,R13/R6)</f>
        <v>0</v>
      </c>
    </row>
    <row r="15" spans="1:19" ht="13.2" customHeight="1" thickBot="1">
      <c r="A15" s="126"/>
      <c r="B15" s="127"/>
      <c r="C15" s="127"/>
      <c r="D15" s="127"/>
      <c r="E15" s="127"/>
      <c r="F15" s="127"/>
      <c r="G15" s="127"/>
      <c r="H15" s="127"/>
      <c r="I15" s="127"/>
      <c r="J15" s="127"/>
      <c r="K15" s="127"/>
      <c r="L15" s="127"/>
      <c r="M15" s="127"/>
      <c r="N15" s="127"/>
      <c r="O15" s="127"/>
      <c r="P15" s="127"/>
      <c r="Q15" s="127"/>
      <c r="R15" s="128"/>
    </row>
    <row r="16" spans="1:19" ht="13.8" thickBot="1">
      <c r="A16" s="38"/>
    </row>
    <row r="17" spans="1:18" ht="13.8">
      <c r="A17" s="129" t="s">
        <v>13</v>
      </c>
      <c r="B17" s="118" t="s">
        <v>49</v>
      </c>
      <c r="C17" s="118" t="s">
        <v>58</v>
      </c>
      <c r="D17" s="118" t="s">
        <v>59</v>
      </c>
      <c r="E17" s="118" t="s">
        <v>60</v>
      </c>
      <c r="F17" s="118" t="s">
        <v>61</v>
      </c>
      <c r="G17" s="118" t="s">
        <v>62</v>
      </c>
      <c r="H17" s="118" t="s">
        <v>63</v>
      </c>
      <c r="I17" s="118" t="s">
        <v>64</v>
      </c>
      <c r="J17" s="118" t="s">
        <v>65</v>
      </c>
      <c r="K17" s="118" t="s">
        <v>66</v>
      </c>
      <c r="L17" s="118" t="s">
        <v>67</v>
      </c>
      <c r="M17" s="118" t="s">
        <v>68</v>
      </c>
      <c r="N17" s="118" t="s">
        <v>69</v>
      </c>
      <c r="O17" s="118" t="s">
        <v>41</v>
      </c>
      <c r="P17" s="118" t="s">
        <v>42</v>
      </c>
      <c r="Q17" s="118" t="s">
        <v>54</v>
      </c>
      <c r="R17" s="119" t="s">
        <v>128</v>
      </c>
    </row>
    <row r="18" spans="1:18">
      <c r="A18" s="122" t="s">
        <v>12</v>
      </c>
      <c r="B18" s="188">
        <f>B13</f>
        <v>0</v>
      </c>
      <c r="C18" s="188">
        <f t="shared" ref="C18:Q18" si="8">C13</f>
        <v>0</v>
      </c>
      <c r="D18" s="188">
        <f t="shared" si="8"/>
        <v>0</v>
      </c>
      <c r="E18" s="188">
        <f t="shared" si="8"/>
        <v>0</v>
      </c>
      <c r="F18" s="188">
        <f t="shared" si="8"/>
        <v>0</v>
      </c>
      <c r="G18" s="188">
        <f t="shared" si="8"/>
        <v>0</v>
      </c>
      <c r="H18" s="188">
        <f t="shared" si="8"/>
        <v>0</v>
      </c>
      <c r="I18" s="188">
        <f t="shared" si="8"/>
        <v>0</v>
      </c>
      <c r="J18" s="188">
        <f t="shared" si="8"/>
        <v>0</v>
      </c>
      <c r="K18" s="188">
        <f t="shared" si="8"/>
        <v>0</v>
      </c>
      <c r="L18" s="188">
        <f t="shared" si="8"/>
        <v>0</v>
      </c>
      <c r="M18" s="188">
        <f t="shared" si="8"/>
        <v>0</v>
      </c>
      <c r="N18" s="188">
        <f t="shared" si="8"/>
        <v>0</v>
      </c>
      <c r="O18" s="188">
        <f t="shared" si="8"/>
        <v>0</v>
      </c>
      <c r="P18" s="188">
        <f t="shared" si="8"/>
        <v>0</v>
      </c>
      <c r="Q18" s="188">
        <f t="shared" si="8"/>
        <v>0</v>
      </c>
      <c r="R18" s="189">
        <f t="shared" ref="R18" si="9">R13</f>
        <v>0</v>
      </c>
    </row>
    <row r="19" spans="1:18">
      <c r="A19" s="122"/>
      <c r="B19" s="115"/>
      <c r="C19" s="115"/>
      <c r="D19" s="115"/>
      <c r="E19" s="115"/>
      <c r="F19" s="115"/>
      <c r="G19" s="115"/>
      <c r="H19" s="115"/>
      <c r="I19" s="115"/>
      <c r="J19" s="115"/>
      <c r="K19" s="115"/>
      <c r="L19" s="115"/>
      <c r="M19" s="115"/>
      <c r="N19" s="115"/>
      <c r="O19" s="115"/>
      <c r="P19" s="115"/>
      <c r="Q19" s="115"/>
      <c r="R19" s="123"/>
    </row>
    <row r="20" spans="1:18">
      <c r="A20" s="122" t="s">
        <v>1</v>
      </c>
      <c r="B20" s="188">
        <v>0</v>
      </c>
      <c r="C20" s="188">
        <v>0</v>
      </c>
      <c r="D20" s="188">
        <v>0</v>
      </c>
      <c r="E20" s="188">
        <v>0</v>
      </c>
      <c r="F20" s="188">
        <v>0</v>
      </c>
      <c r="G20" s="188">
        <v>0</v>
      </c>
      <c r="H20" s="188">
        <v>0</v>
      </c>
      <c r="I20" s="188">
        <v>0</v>
      </c>
      <c r="J20" s="188">
        <v>0</v>
      </c>
      <c r="K20" s="188">
        <v>0</v>
      </c>
      <c r="L20" s="188">
        <v>0</v>
      </c>
      <c r="M20" s="188">
        <v>0</v>
      </c>
      <c r="N20" s="188">
        <v>0</v>
      </c>
      <c r="O20" s="188">
        <f>'Capex &amp; Depreciation'!B24*'Capex &amp; Depreciation'!O18+'Capex &amp; Depreciation'!B25*'Capex &amp; Depreciation'!O19+'Capex &amp; Depreciation'!B26*'Capex &amp; Depreciation'!O21</f>
        <v>0</v>
      </c>
      <c r="P20" s="188">
        <f>'Capex &amp; Depreciation'!B24*'Capex &amp; Depreciation'!P18+'Capex &amp; Depreciation'!B25*'Capex &amp; Depreciation'!P19+'Capex &amp; Depreciation'!B26*'Capex &amp; Depreciation'!P20</f>
        <v>0</v>
      </c>
      <c r="Q20" s="188">
        <f>'Capex &amp; Depreciation'!B24*'Capex &amp; Depreciation'!Q18+'Capex &amp; Depreciation'!B25*'Capex &amp; Depreciation'!Q19+'Capex &amp; Depreciation'!B26*'Capex &amp; Depreciation'!Q20</f>
        <v>0</v>
      </c>
      <c r="R20" s="189">
        <f>'Capex &amp; Depreciation'!B24*'Capex &amp; Depreciation'!R6+'Capex &amp; Depreciation'!B25*'Capex &amp; Depreciation'!R7+'Capex &amp; Depreciation'!B26*'Capex &amp; Depreciation'!R8</f>
        <v>0</v>
      </c>
    </row>
    <row r="21" spans="1:18">
      <c r="A21" s="122"/>
      <c r="B21" s="115"/>
      <c r="C21" s="115"/>
      <c r="D21" s="115"/>
      <c r="E21" s="115"/>
      <c r="F21" s="115"/>
      <c r="G21" s="115"/>
      <c r="H21" s="115"/>
      <c r="I21" s="115"/>
      <c r="J21" s="115"/>
      <c r="K21" s="115"/>
      <c r="L21" s="115"/>
      <c r="M21" s="115"/>
      <c r="N21" s="115"/>
      <c r="O21" s="115"/>
      <c r="P21" s="115"/>
      <c r="Q21" s="115"/>
      <c r="R21" s="123"/>
    </row>
    <row r="22" spans="1:18">
      <c r="A22" s="122" t="s">
        <v>2</v>
      </c>
      <c r="B22" s="188">
        <f>'Investment&amp;Funding'!C45</f>
        <v>0</v>
      </c>
      <c r="C22" s="188">
        <f>'Capex &amp; Depreciation'!C9</f>
        <v>0</v>
      </c>
      <c r="D22" s="188">
        <f>'Capex &amp; Depreciation'!D9</f>
        <v>0</v>
      </c>
      <c r="E22" s="188">
        <f>'Capex &amp; Depreciation'!E9</f>
        <v>0</v>
      </c>
      <c r="F22" s="188">
        <f>'Capex &amp; Depreciation'!F9</f>
        <v>0</v>
      </c>
      <c r="G22" s="188">
        <f>'Capex &amp; Depreciation'!G9</f>
        <v>0</v>
      </c>
      <c r="H22" s="188">
        <f>'Capex &amp; Depreciation'!H9</f>
        <v>0</v>
      </c>
      <c r="I22" s="188">
        <f>'Capex &amp; Depreciation'!I9</f>
        <v>0</v>
      </c>
      <c r="J22" s="188">
        <f>'Capex &amp; Depreciation'!J9</f>
        <v>0</v>
      </c>
      <c r="K22" s="188">
        <f>'Capex &amp; Depreciation'!K9</f>
        <v>0</v>
      </c>
      <c r="L22" s="188">
        <f>'Capex &amp; Depreciation'!L9</f>
        <v>0</v>
      </c>
      <c r="M22" s="188">
        <f>'Capex &amp; Depreciation'!M9</f>
        <v>0</v>
      </c>
      <c r="N22" s="188">
        <f>'Capex &amp; Depreciation'!N9</f>
        <v>0</v>
      </c>
      <c r="O22" s="188">
        <f>'Capex &amp; Depreciation'!P9</f>
        <v>0</v>
      </c>
      <c r="P22" s="188">
        <f>'Capex &amp; Depreciation'!Q9</f>
        <v>0</v>
      </c>
      <c r="Q22" s="188">
        <f>'Capex &amp; Depreciation'!R9</f>
        <v>0</v>
      </c>
      <c r="R22" s="189">
        <f>'Capex &amp; Depreciation'!S9</f>
        <v>0</v>
      </c>
    </row>
    <row r="23" spans="1:18">
      <c r="A23" s="122"/>
      <c r="B23" s="115"/>
      <c r="C23" s="115"/>
      <c r="D23" s="115"/>
      <c r="E23" s="115"/>
      <c r="F23" s="115"/>
      <c r="G23" s="115"/>
      <c r="H23" s="115"/>
      <c r="I23" s="115"/>
      <c r="J23" s="115"/>
      <c r="K23" s="115"/>
      <c r="L23" s="115"/>
      <c r="M23" s="115"/>
      <c r="N23" s="115"/>
      <c r="O23" s="115"/>
      <c r="P23" s="115"/>
      <c r="Q23" s="115"/>
      <c r="R23" s="123"/>
    </row>
    <row r="24" spans="1:18">
      <c r="A24" s="122" t="s">
        <v>16</v>
      </c>
      <c r="B24" s="188">
        <v>0</v>
      </c>
      <c r="C24" s="188">
        <v>0</v>
      </c>
      <c r="D24" s="188">
        <v>0</v>
      </c>
      <c r="E24" s="188">
        <v>0</v>
      </c>
      <c r="F24" s="188">
        <v>0</v>
      </c>
      <c r="G24" s="188">
        <v>0</v>
      </c>
      <c r="H24" s="188">
        <v>0</v>
      </c>
      <c r="I24" s="188">
        <v>0</v>
      </c>
      <c r="J24" s="188">
        <f>0.05*J6</f>
        <v>0</v>
      </c>
      <c r="K24" s="188">
        <f t="shared" ref="K24:Q24" si="10">0.05*K6</f>
        <v>0</v>
      </c>
      <c r="L24" s="188">
        <f t="shared" si="10"/>
        <v>0</v>
      </c>
      <c r="M24" s="188">
        <f t="shared" si="10"/>
        <v>0</v>
      </c>
      <c r="N24" s="188">
        <f t="shared" si="10"/>
        <v>0</v>
      </c>
      <c r="O24" s="188">
        <f t="shared" si="10"/>
        <v>0</v>
      </c>
      <c r="P24" s="188">
        <f t="shared" si="10"/>
        <v>0</v>
      </c>
      <c r="Q24" s="188">
        <f t="shared" si="10"/>
        <v>0</v>
      </c>
      <c r="R24" s="188">
        <v>0</v>
      </c>
    </row>
    <row r="25" spans="1:18">
      <c r="A25" s="122"/>
      <c r="B25" s="115"/>
      <c r="C25" s="115"/>
      <c r="D25" s="115"/>
      <c r="E25" s="115"/>
      <c r="F25" s="115"/>
      <c r="G25" s="115"/>
      <c r="H25" s="115"/>
      <c r="I25" s="115"/>
      <c r="J25" s="115"/>
      <c r="K25" s="115"/>
      <c r="L25" s="115"/>
      <c r="M25" s="115"/>
      <c r="N25" s="115"/>
      <c r="O25" s="115"/>
      <c r="P25" s="115"/>
      <c r="Q25" s="115"/>
      <c r="R25" s="123"/>
    </row>
    <row r="26" spans="1:18" ht="13.8" thickBot="1">
      <c r="A26" s="130" t="s">
        <v>14</v>
      </c>
      <c r="B26" s="202">
        <f>B18+B20-B22-B24</f>
        <v>0</v>
      </c>
      <c r="C26" s="202">
        <f t="shared" ref="C26:Q26" si="11">C18+C20-C22-C24</f>
        <v>0</v>
      </c>
      <c r="D26" s="202">
        <f t="shared" si="11"/>
        <v>0</v>
      </c>
      <c r="E26" s="202">
        <f t="shared" si="11"/>
        <v>0</v>
      </c>
      <c r="F26" s="202">
        <f t="shared" si="11"/>
        <v>0</v>
      </c>
      <c r="G26" s="202">
        <f t="shared" si="11"/>
        <v>0</v>
      </c>
      <c r="H26" s="202">
        <f t="shared" si="11"/>
        <v>0</v>
      </c>
      <c r="I26" s="202">
        <f t="shared" si="11"/>
        <v>0</v>
      </c>
      <c r="J26" s="202">
        <f t="shared" si="11"/>
        <v>0</v>
      </c>
      <c r="K26" s="202">
        <f t="shared" si="11"/>
        <v>0</v>
      </c>
      <c r="L26" s="202">
        <f t="shared" si="11"/>
        <v>0</v>
      </c>
      <c r="M26" s="202">
        <f t="shared" si="11"/>
        <v>0</v>
      </c>
      <c r="N26" s="202">
        <f t="shared" si="11"/>
        <v>0</v>
      </c>
      <c r="O26" s="202">
        <f t="shared" si="11"/>
        <v>0</v>
      </c>
      <c r="P26" s="202">
        <f t="shared" si="11"/>
        <v>0</v>
      </c>
      <c r="Q26" s="202">
        <f t="shared" si="11"/>
        <v>0</v>
      </c>
      <c r="R26" s="203">
        <f t="shared" ref="R26" si="12">R18+R20-R22-R24</f>
        <v>0</v>
      </c>
    </row>
    <row r="27" spans="1:18">
      <c r="A27" s="38"/>
    </row>
    <row r="28" spans="1:18" ht="13.8" thickBot="1">
      <c r="A28" s="19"/>
    </row>
    <row r="29" spans="1:18" s="21" customFormat="1">
      <c r="A29" s="302" t="s">
        <v>28</v>
      </c>
      <c r="B29" s="173">
        <v>0</v>
      </c>
      <c r="C29" s="23">
        <v>0</v>
      </c>
      <c r="D29" s="23">
        <v>0</v>
      </c>
      <c r="E29" s="23">
        <v>0</v>
      </c>
      <c r="F29" s="23">
        <v>0</v>
      </c>
      <c r="G29" s="23">
        <v>0</v>
      </c>
      <c r="H29" s="23">
        <v>0</v>
      </c>
      <c r="I29" s="23">
        <v>0</v>
      </c>
      <c r="J29" s="23">
        <v>0</v>
      </c>
      <c r="K29" s="23">
        <v>0</v>
      </c>
      <c r="L29" s="23">
        <v>0</v>
      </c>
      <c r="M29" s="23">
        <v>0</v>
      </c>
      <c r="N29" s="23">
        <f>12/12</f>
        <v>1</v>
      </c>
      <c r="O29" s="23">
        <v>1</v>
      </c>
      <c r="P29" s="23">
        <v>2</v>
      </c>
      <c r="Q29" s="24">
        <v>3</v>
      </c>
      <c r="R29" s="24">
        <v>4</v>
      </c>
    </row>
    <row r="30" spans="1:18" s="21" customFormat="1" ht="13.8" thickBot="1">
      <c r="A30" s="303"/>
      <c r="B30" s="174" t="s">
        <v>49</v>
      </c>
      <c r="C30" s="162" t="s">
        <v>58</v>
      </c>
      <c r="D30" s="162" t="s">
        <v>59</v>
      </c>
      <c r="E30" s="162" t="s">
        <v>60</v>
      </c>
      <c r="F30" s="162" t="s">
        <v>61</v>
      </c>
      <c r="G30" s="162" t="s">
        <v>62</v>
      </c>
      <c r="H30" s="162" t="s">
        <v>63</v>
      </c>
      <c r="I30" s="162" t="s">
        <v>64</v>
      </c>
      <c r="J30" s="162" t="s">
        <v>65</v>
      </c>
      <c r="K30" s="162" t="s">
        <v>66</v>
      </c>
      <c r="L30" s="162" t="s">
        <v>67</v>
      </c>
      <c r="M30" s="162" t="s">
        <v>68</v>
      </c>
      <c r="N30" s="162" t="s">
        <v>69</v>
      </c>
      <c r="O30" s="162" t="s">
        <v>41</v>
      </c>
      <c r="P30" s="162" t="s">
        <v>42</v>
      </c>
      <c r="Q30" s="163" t="s">
        <v>54</v>
      </c>
      <c r="R30" s="163" t="s">
        <v>128</v>
      </c>
    </row>
    <row r="31" spans="1:18" s="21" customFormat="1">
      <c r="A31" s="168" t="s">
        <v>3</v>
      </c>
      <c r="B31" s="175">
        <f>0.13</f>
        <v>0.13</v>
      </c>
      <c r="C31" s="164">
        <f t="shared" ref="C31:R31" si="13">0.13</f>
        <v>0.13</v>
      </c>
      <c r="D31" s="164">
        <f t="shared" si="13"/>
        <v>0.13</v>
      </c>
      <c r="E31" s="164">
        <f t="shared" si="13"/>
        <v>0.13</v>
      </c>
      <c r="F31" s="164">
        <f t="shared" si="13"/>
        <v>0.13</v>
      </c>
      <c r="G31" s="164">
        <f t="shared" si="13"/>
        <v>0.13</v>
      </c>
      <c r="H31" s="164">
        <f t="shared" si="13"/>
        <v>0.13</v>
      </c>
      <c r="I31" s="164">
        <f t="shared" si="13"/>
        <v>0.13</v>
      </c>
      <c r="J31" s="164">
        <f t="shared" si="13"/>
        <v>0.13</v>
      </c>
      <c r="K31" s="164">
        <f t="shared" si="13"/>
        <v>0.13</v>
      </c>
      <c r="L31" s="164">
        <f t="shared" si="13"/>
        <v>0.13</v>
      </c>
      <c r="M31" s="164">
        <f t="shared" si="13"/>
        <v>0.13</v>
      </c>
      <c r="N31" s="164">
        <f t="shared" si="13"/>
        <v>0.13</v>
      </c>
      <c r="O31" s="164">
        <f t="shared" si="13"/>
        <v>0.13</v>
      </c>
      <c r="P31" s="164">
        <f t="shared" si="13"/>
        <v>0.13</v>
      </c>
      <c r="Q31" s="165">
        <f t="shared" si="13"/>
        <v>0.13</v>
      </c>
      <c r="R31" s="165">
        <f t="shared" si="13"/>
        <v>0.13</v>
      </c>
    </row>
    <row r="32" spans="1:18" s="21" customFormat="1">
      <c r="A32" s="169" t="s">
        <v>29</v>
      </c>
      <c r="B32" s="218">
        <f t="shared" ref="B32:Q32" si="14">(1+B31)^B29</f>
        <v>1</v>
      </c>
      <c r="C32" s="219">
        <f>(1+C31)^C29</f>
        <v>1</v>
      </c>
      <c r="D32" s="219">
        <f t="shared" si="14"/>
        <v>1</v>
      </c>
      <c r="E32" s="219">
        <f t="shared" si="14"/>
        <v>1</v>
      </c>
      <c r="F32" s="219">
        <f t="shared" si="14"/>
        <v>1</v>
      </c>
      <c r="G32" s="219">
        <f t="shared" si="14"/>
        <v>1</v>
      </c>
      <c r="H32" s="219">
        <f t="shared" si="14"/>
        <v>1</v>
      </c>
      <c r="I32" s="219">
        <f t="shared" si="14"/>
        <v>1</v>
      </c>
      <c r="J32" s="219">
        <f t="shared" si="14"/>
        <v>1</v>
      </c>
      <c r="K32" s="219">
        <f t="shared" si="14"/>
        <v>1</v>
      </c>
      <c r="L32" s="219">
        <f t="shared" si="14"/>
        <v>1</v>
      </c>
      <c r="M32" s="219">
        <f t="shared" si="14"/>
        <v>1</v>
      </c>
      <c r="N32" s="219">
        <f t="shared" si="14"/>
        <v>1.1299999999999999</v>
      </c>
      <c r="O32" s="219">
        <f t="shared" si="14"/>
        <v>1.1299999999999999</v>
      </c>
      <c r="P32" s="219">
        <f t="shared" si="14"/>
        <v>1.2768999999999997</v>
      </c>
      <c r="Q32" s="220">
        <f t="shared" si="14"/>
        <v>1.4428969999999994</v>
      </c>
      <c r="R32" s="220">
        <f t="shared" ref="R32" si="15">(1+R31)^R29</f>
        <v>1.6304736099999992</v>
      </c>
    </row>
    <row r="33" spans="1:19" s="21" customFormat="1">
      <c r="A33" s="169" t="s">
        <v>30</v>
      </c>
      <c r="B33" s="221">
        <f>-B22</f>
        <v>0</v>
      </c>
      <c r="C33" s="192">
        <f>-'Capex &amp; Depreciation'!C9</f>
        <v>0</v>
      </c>
      <c r="D33" s="192">
        <f>-'Capex &amp; Depreciation'!D9</f>
        <v>0</v>
      </c>
      <c r="E33" s="192">
        <f>-'Capex &amp; Depreciation'!E9</f>
        <v>0</v>
      </c>
      <c r="F33" s="192">
        <f>-'Capex &amp; Depreciation'!F9</f>
        <v>0</v>
      </c>
      <c r="G33" s="192">
        <f>-'Capex &amp; Depreciation'!G9</f>
        <v>0</v>
      </c>
      <c r="H33" s="192">
        <f>-'Capex &amp; Depreciation'!H9</f>
        <v>0</v>
      </c>
      <c r="I33" s="192">
        <f>-'Capex &amp; Depreciation'!I9</f>
        <v>0</v>
      </c>
      <c r="J33" s="192">
        <f>-'Capex &amp; Depreciation'!J9</f>
        <v>0</v>
      </c>
      <c r="K33" s="192">
        <f>-'Capex &amp; Depreciation'!K9</f>
        <v>0</v>
      </c>
      <c r="L33" s="192">
        <f>-'Capex &amp; Depreciation'!L9</f>
        <v>0</v>
      </c>
      <c r="M33" s="192">
        <f>-'Capex &amp; Depreciation'!M9</f>
        <v>0</v>
      </c>
      <c r="N33" s="192">
        <f>-'Capex &amp; Depreciation'!N9</f>
        <v>0</v>
      </c>
      <c r="O33" s="192">
        <f>-O22</f>
        <v>0</v>
      </c>
      <c r="P33" s="192">
        <f t="shared" ref="P33:Q33" si="16">-P22</f>
        <v>0</v>
      </c>
      <c r="Q33" s="193">
        <f t="shared" si="16"/>
        <v>0</v>
      </c>
      <c r="R33" s="193">
        <f t="shared" ref="R33" si="17">-R22</f>
        <v>0</v>
      </c>
    </row>
    <row r="34" spans="1:19" s="21" customFormat="1" ht="13.8" thickBot="1">
      <c r="A34" s="170" t="s">
        <v>37</v>
      </c>
      <c r="B34" s="222">
        <f t="shared" ref="B34:N34" si="18">B33/B32</f>
        <v>0</v>
      </c>
      <c r="C34" s="198">
        <f t="shared" si="18"/>
        <v>0</v>
      </c>
      <c r="D34" s="198">
        <f t="shared" si="18"/>
        <v>0</v>
      </c>
      <c r="E34" s="198">
        <f t="shared" si="18"/>
        <v>0</v>
      </c>
      <c r="F34" s="198">
        <f t="shared" si="18"/>
        <v>0</v>
      </c>
      <c r="G34" s="198">
        <f t="shared" si="18"/>
        <v>0</v>
      </c>
      <c r="H34" s="198">
        <f t="shared" si="18"/>
        <v>0</v>
      </c>
      <c r="I34" s="198">
        <f t="shared" si="18"/>
        <v>0</v>
      </c>
      <c r="J34" s="198">
        <f t="shared" si="18"/>
        <v>0</v>
      </c>
      <c r="K34" s="198">
        <f t="shared" si="18"/>
        <v>0</v>
      </c>
      <c r="L34" s="198">
        <f t="shared" si="18"/>
        <v>0</v>
      </c>
      <c r="M34" s="198">
        <f t="shared" si="18"/>
        <v>0</v>
      </c>
      <c r="N34" s="198">
        <f t="shared" si="18"/>
        <v>0</v>
      </c>
      <c r="O34" s="198">
        <f>O33/O32</f>
        <v>0</v>
      </c>
      <c r="P34" s="198">
        <f t="shared" ref="P34:Q34" si="19">P33/P32</f>
        <v>0</v>
      </c>
      <c r="Q34" s="199">
        <f t="shared" si="19"/>
        <v>0</v>
      </c>
      <c r="R34" s="199">
        <f t="shared" ref="R34" si="20">R33/R32</f>
        <v>0</v>
      </c>
    </row>
    <row r="35" spans="1:19" s="21" customFormat="1" ht="13.8" thickBot="1">
      <c r="A35" s="171"/>
      <c r="B35" s="176">
        <f>B34</f>
        <v>0</v>
      </c>
      <c r="C35" s="166"/>
      <c r="D35" s="166"/>
      <c r="E35" s="166"/>
      <c r="F35" s="166"/>
      <c r="G35" s="166"/>
      <c r="H35" s="166"/>
      <c r="I35" s="166"/>
      <c r="J35" s="166"/>
      <c r="K35" s="166"/>
      <c r="L35" s="166"/>
      <c r="M35" s="166"/>
      <c r="N35" s="166"/>
      <c r="O35" s="166"/>
      <c r="P35" s="166"/>
      <c r="Q35" s="167"/>
      <c r="R35" s="167"/>
    </row>
    <row r="36" spans="1:19" s="21" customFormat="1">
      <c r="A36" s="168" t="s">
        <v>31</v>
      </c>
      <c r="B36" s="223">
        <f>B26</f>
        <v>0</v>
      </c>
      <c r="C36" s="224">
        <f>C26</f>
        <v>0</v>
      </c>
      <c r="D36" s="224">
        <f t="shared" ref="D36:J36" si="21">D26</f>
        <v>0</v>
      </c>
      <c r="E36" s="224">
        <f t="shared" si="21"/>
        <v>0</v>
      </c>
      <c r="F36" s="224">
        <f t="shared" si="21"/>
        <v>0</v>
      </c>
      <c r="G36" s="224">
        <f t="shared" si="21"/>
        <v>0</v>
      </c>
      <c r="H36" s="224">
        <f t="shared" si="21"/>
        <v>0</v>
      </c>
      <c r="I36" s="224">
        <f t="shared" si="21"/>
        <v>0</v>
      </c>
      <c r="J36" s="224">
        <f t="shared" si="21"/>
        <v>0</v>
      </c>
      <c r="K36" s="224">
        <f t="shared" ref="K36:Q36" si="22">K26</f>
        <v>0</v>
      </c>
      <c r="L36" s="224">
        <f t="shared" si="22"/>
        <v>0</v>
      </c>
      <c r="M36" s="224">
        <f t="shared" si="22"/>
        <v>0</v>
      </c>
      <c r="N36" s="224">
        <f t="shared" si="22"/>
        <v>0</v>
      </c>
      <c r="O36" s="224">
        <f t="shared" si="22"/>
        <v>0</v>
      </c>
      <c r="P36" s="224">
        <f t="shared" si="22"/>
        <v>0</v>
      </c>
      <c r="Q36" s="225">
        <f t="shared" si="22"/>
        <v>0</v>
      </c>
      <c r="R36" s="225">
        <f t="shared" ref="R36" si="23">R26</f>
        <v>0</v>
      </c>
    </row>
    <row r="37" spans="1:19" s="21" customFormat="1">
      <c r="A37" s="169" t="s">
        <v>32</v>
      </c>
      <c r="B37" s="226">
        <v>0</v>
      </c>
      <c r="C37" s="192">
        <f>B37+C36</f>
        <v>0</v>
      </c>
      <c r="D37" s="192">
        <f t="shared" ref="D37:J37" si="24">C37+D36</f>
        <v>0</v>
      </c>
      <c r="E37" s="192">
        <f t="shared" si="24"/>
        <v>0</v>
      </c>
      <c r="F37" s="192">
        <f t="shared" si="24"/>
        <v>0</v>
      </c>
      <c r="G37" s="192">
        <f t="shared" si="24"/>
        <v>0</v>
      </c>
      <c r="H37" s="192">
        <f t="shared" si="24"/>
        <v>0</v>
      </c>
      <c r="I37" s="192">
        <f t="shared" si="24"/>
        <v>0</v>
      </c>
      <c r="J37" s="192">
        <f t="shared" si="24"/>
        <v>0</v>
      </c>
      <c r="K37" s="192">
        <f>J37+K36</f>
        <v>0</v>
      </c>
      <c r="L37" s="192">
        <f>K37+L36</f>
        <v>0</v>
      </c>
      <c r="M37" s="192">
        <f>L37+M36</f>
        <v>0</v>
      </c>
      <c r="N37" s="192">
        <f>M37+N36</f>
        <v>0</v>
      </c>
      <c r="O37" s="192">
        <f>N37</f>
        <v>0</v>
      </c>
      <c r="P37" s="192">
        <f>O37+P36</f>
        <v>0</v>
      </c>
      <c r="Q37" s="193">
        <f>P37+Q36</f>
        <v>0</v>
      </c>
      <c r="R37" s="193">
        <f>Q37+R36</f>
        <v>0</v>
      </c>
    </row>
    <row r="38" spans="1:19" s="39" customFormat="1">
      <c r="A38" s="172" t="s">
        <v>33</v>
      </c>
      <c r="B38" s="227">
        <v>0</v>
      </c>
      <c r="C38" s="192">
        <f>C36/C32</f>
        <v>0</v>
      </c>
      <c r="D38" s="192">
        <f t="shared" ref="D38:J38" si="25">D36/D32</f>
        <v>0</v>
      </c>
      <c r="E38" s="192">
        <f t="shared" si="25"/>
        <v>0</v>
      </c>
      <c r="F38" s="192">
        <f t="shared" si="25"/>
        <v>0</v>
      </c>
      <c r="G38" s="192">
        <f t="shared" si="25"/>
        <v>0</v>
      </c>
      <c r="H38" s="192">
        <f t="shared" si="25"/>
        <v>0</v>
      </c>
      <c r="I38" s="192">
        <f t="shared" si="25"/>
        <v>0</v>
      </c>
      <c r="J38" s="192">
        <f t="shared" si="25"/>
        <v>0</v>
      </c>
      <c r="K38" s="192">
        <f>K36/K32</f>
        <v>0</v>
      </c>
      <c r="L38" s="192">
        <f>L36/L32</f>
        <v>0</v>
      </c>
      <c r="M38" s="192">
        <f t="shared" ref="M38:M39" si="26">L38+M37</f>
        <v>0</v>
      </c>
      <c r="N38" s="192">
        <f>N36/N32</f>
        <v>0</v>
      </c>
      <c r="O38" s="192">
        <f>SUM(C38:N38)</f>
        <v>0</v>
      </c>
      <c r="P38" s="192">
        <f>P36/P32</f>
        <v>0</v>
      </c>
      <c r="Q38" s="193">
        <f>Q36/Q32</f>
        <v>0</v>
      </c>
      <c r="R38" s="193">
        <f>R36/R32</f>
        <v>0</v>
      </c>
    </row>
    <row r="39" spans="1:19" s="21" customFormat="1">
      <c r="A39" s="169" t="s">
        <v>34</v>
      </c>
      <c r="B39" s="226">
        <v>0</v>
      </c>
      <c r="C39" s="192">
        <f>B39+C38</f>
        <v>0</v>
      </c>
      <c r="D39" s="192">
        <f t="shared" ref="D39:J39" si="27">C39+D38</f>
        <v>0</v>
      </c>
      <c r="E39" s="192">
        <f t="shared" si="27"/>
        <v>0</v>
      </c>
      <c r="F39" s="192">
        <f t="shared" si="27"/>
        <v>0</v>
      </c>
      <c r="G39" s="192">
        <f t="shared" si="27"/>
        <v>0</v>
      </c>
      <c r="H39" s="192">
        <f t="shared" si="27"/>
        <v>0</v>
      </c>
      <c r="I39" s="192">
        <f t="shared" si="27"/>
        <v>0</v>
      </c>
      <c r="J39" s="192">
        <f t="shared" si="27"/>
        <v>0</v>
      </c>
      <c r="K39" s="192">
        <f>J39+K38</f>
        <v>0</v>
      </c>
      <c r="L39" s="192">
        <f>K39+L38</f>
        <v>0</v>
      </c>
      <c r="M39" s="192">
        <f t="shared" si="26"/>
        <v>0</v>
      </c>
      <c r="N39" s="192">
        <f>M39+N38</f>
        <v>0</v>
      </c>
      <c r="O39" s="192">
        <f>N39</f>
        <v>0</v>
      </c>
      <c r="P39" s="192">
        <f>O39+P38</f>
        <v>0</v>
      </c>
      <c r="Q39" s="193">
        <f>P39+Q38</f>
        <v>0</v>
      </c>
      <c r="R39" s="193">
        <f>Q39+R38</f>
        <v>0</v>
      </c>
    </row>
    <row r="40" spans="1:19" s="21" customFormat="1" ht="13.8" thickBot="1">
      <c r="A40" s="170" t="s">
        <v>35</v>
      </c>
      <c r="B40" s="228">
        <f>B37+B34</f>
        <v>0</v>
      </c>
      <c r="C40" s="198">
        <f>C37</f>
        <v>0</v>
      </c>
      <c r="D40" s="198">
        <f t="shared" ref="D40:R40" si="28">D37</f>
        <v>0</v>
      </c>
      <c r="E40" s="198">
        <f t="shared" si="28"/>
        <v>0</v>
      </c>
      <c r="F40" s="198">
        <f t="shared" si="28"/>
        <v>0</v>
      </c>
      <c r="G40" s="198">
        <f t="shared" si="28"/>
        <v>0</v>
      </c>
      <c r="H40" s="198">
        <f t="shared" si="28"/>
        <v>0</v>
      </c>
      <c r="I40" s="198">
        <f t="shared" si="28"/>
        <v>0</v>
      </c>
      <c r="J40" s="198">
        <f t="shared" si="28"/>
        <v>0</v>
      </c>
      <c r="K40" s="198">
        <f t="shared" si="28"/>
        <v>0</v>
      </c>
      <c r="L40" s="198">
        <f t="shared" si="28"/>
        <v>0</v>
      </c>
      <c r="M40" s="198">
        <f t="shared" si="28"/>
        <v>0</v>
      </c>
      <c r="N40" s="198">
        <f t="shared" si="28"/>
        <v>0</v>
      </c>
      <c r="O40" s="198">
        <f t="shared" si="28"/>
        <v>0</v>
      </c>
      <c r="P40" s="198">
        <f t="shared" si="28"/>
        <v>0</v>
      </c>
      <c r="Q40" s="198">
        <f t="shared" si="28"/>
        <v>0</v>
      </c>
      <c r="R40" s="198">
        <f t="shared" si="28"/>
        <v>0</v>
      </c>
    </row>
    <row r="41" spans="1:19" s="21" customFormat="1">
      <c r="A41" s="143" t="s">
        <v>36</v>
      </c>
      <c r="B41" s="229">
        <f>LARGE(B40:R40,1)</f>
        <v>0</v>
      </c>
      <c r="C41" s="25"/>
      <c r="D41" s="25"/>
      <c r="E41" s="25"/>
      <c r="F41" s="25"/>
      <c r="G41" s="25"/>
      <c r="H41" s="25"/>
      <c r="I41" s="25"/>
      <c r="J41" s="26"/>
      <c r="K41" s="27"/>
      <c r="L41" s="28"/>
      <c r="M41" s="28"/>
      <c r="N41" s="28"/>
      <c r="O41" s="29"/>
      <c r="P41" s="29"/>
      <c r="Q41" s="30"/>
      <c r="R41" s="31"/>
      <c r="S41" s="31"/>
    </row>
    <row r="42" spans="1:19" s="21" customFormat="1" ht="13.8" thickBot="1">
      <c r="A42" s="144" t="s">
        <v>27</v>
      </c>
      <c r="B42" s="230" t="e">
        <f>IRR(B44:R44)</f>
        <v>#NUM!</v>
      </c>
      <c r="C42" s="142"/>
      <c r="D42" s="142"/>
      <c r="E42" s="142"/>
      <c r="F42" s="142"/>
      <c r="G42" s="142"/>
      <c r="H42" s="32"/>
      <c r="I42" s="32"/>
      <c r="J42" s="33"/>
      <c r="K42" s="34"/>
      <c r="L42" s="35"/>
      <c r="M42" s="35"/>
      <c r="N42" s="36"/>
      <c r="O42" s="31"/>
      <c r="P42" s="31"/>
      <c r="Q42" s="37"/>
      <c r="R42" s="31"/>
      <c r="S42" s="31"/>
    </row>
    <row r="43" spans="1:19" s="21" customFormat="1">
      <c r="A43" s="145"/>
      <c r="B43" s="147">
        <v>43466</v>
      </c>
      <c r="C43" s="148">
        <v>43496</v>
      </c>
      <c r="D43" s="148">
        <v>43524</v>
      </c>
      <c r="E43" s="148">
        <v>43555</v>
      </c>
      <c r="F43" s="148">
        <v>43585</v>
      </c>
      <c r="G43" s="148">
        <v>43616</v>
      </c>
      <c r="H43" s="148">
        <v>43646</v>
      </c>
      <c r="I43" s="148">
        <v>43677</v>
      </c>
      <c r="J43" s="148">
        <v>43708</v>
      </c>
      <c r="K43" s="148">
        <v>43738</v>
      </c>
      <c r="L43" s="148">
        <v>43769</v>
      </c>
      <c r="M43" s="148">
        <v>43799</v>
      </c>
      <c r="N43" s="148">
        <v>43830</v>
      </c>
      <c r="O43" s="148">
        <v>44196</v>
      </c>
      <c r="P43" s="148">
        <v>44561</v>
      </c>
      <c r="Q43" s="148">
        <v>44926</v>
      </c>
      <c r="R43" s="149">
        <v>45291</v>
      </c>
    </row>
    <row r="44" spans="1:19" s="21" customFormat="1" ht="13.8" thickBot="1">
      <c r="A44" s="146"/>
      <c r="B44" s="231">
        <v>0</v>
      </c>
      <c r="C44" s="232">
        <f>C40</f>
        <v>0</v>
      </c>
      <c r="D44" s="232">
        <f t="shared" ref="D44:Q44" si="29">D40</f>
        <v>0</v>
      </c>
      <c r="E44" s="232">
        <f t="shared" si="29"/>
        <v>0</v>
      </c>
      <c r="F44" s="232">
        <f t="shared" si="29"/>
        <v>0</v>
      </c>
      <c r="G44" s="232">
        <f t="shared" si="29"/>
        <v>0</v>
      </c>
      <c r="H44" s="232">
        <f t="shared" si="29"/>
        <v>0</v>
      </c>
      <c r="I44" s="232">
        <f t="shared" si="29"/>
        <v>0</v>
      </c>
      <c r="J44" s="232">
        <f t="shared" si="29"/>
        <v>0</v>
      </c>
      <c r="K44" s="232">
        <f t="shared" si="29"/>
        <v>0</v>
      </c>
      <c r="L44" s="232">
        <f t="shared" si="29"/>
        <v>0</v>
      </c>
      <c r="M44" s="232">
        <f t="shared" si="29"/>
        <v>0</v>
      </c>
      <c r="N44" s="232">
        <f t="shared" si="29"/>
        <v>0</v>
      </c>
      <c r="O44" s="232">
        <f t="shared" si="29"/>
        <v>0</v>
      </c>
      <c r="P44" s="232">
        <f t="shared" si="29"/>
        <v>0</v>
      </c>
      <c r="Q44" s="232">
        <f t="shared" si="29"/>
        <v>0</v>
      </c>
      <c r="R44" s="247">
        <f>R40</f>
        <v>0</v>
      </c>
    </row>
    <row r="45" spans="1:19" ht="13.8" thickBot="1"/>
    <row r="46" spans="1:19" ht="29.4" customHeight="1" thickBot="1">
      <c r="A46" s="150" t="s">
        <v>72</v>
      </c>
      <c r="B46" s="304"/>
      <c r="C46" s="305"/>
      <c r="D46" s="306"/>
      <c r="E46" s="151" t="s">
        <v>141</v>
      </c>
      <c r="F46" s="22"/>
      <c r="G46" s="22"/>
      <c r="H46" s="22"/>
      <c r="I46" s="22"/>
      <c r="J46" s="22"/>
      <c r="K46" s="22"/>
      <c r="L46" s="22"/>
    </row>
  </sheetData>
  <mergeCells count="4">
    <mergeCell ref="A29:A30"/>
    <mergeCell ref="B46:D46"/>
    <mergeCell ref="B2:R2"/>
    <mergeCell ref="C3:R3"/>
  </mergeCells>
  <phoneticPr fontId="2" type="noConversion"/>
  <pageMargins left="0.75" right="0.75" top="1" bottom="1" header="0.5" footer="0.5"/>
  <pageSetup paperSize="9" scale="65" orientation="landscape" horizontalDpi="300" verticalDpi="300" r:id="rId1"/>
  <headerFooter alignWithMargins="0">
    <oddFooter>&amp;L&amp;8MM/CEOD/064/A1-NPV calculation&amp;C&amp;8Strictly confidential
Copyright T-Mobile Macedonia AD
All rights reserved!
Page &amp;P/&amp;N&amp;R&amp;8Version 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vt:lpstr>
      <vt:lpstr>Investment&amp;Funding</vt:lpstr>
      <vt:lpstr>Capex &amp; Depreciation</vt:lpstr>
      <vt:lpstr>Labour Costs</vt:lpstr>
      <vt:lpstr>Revenue&amp;Opex</vt:lpstr>
      <vt:lpstr>Investment analysis</vt:lpstr>
      <vt:lpstr>Info!Print_Area</vt:lpstr>
    </vt:vector>
  </TitlesOfParts>
  <Company>MOBIMAK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iPhone VVM BC</dc:title>
  <dc:subject>Business Case</dc:subject>
  <dc:creator>Andrijana Bogdanovska Djurovic</dc:creator>
  <cp:lastModifiedBy>Aleksandar Gjurovikj</cp:lastModifiedBy>
  <cp:lastPrinted>2021-04-14T06:37:32Z</cp:lastPrinted>
  <dcterms:created xsi:type="dcterms:W3CDTF">2003-01-27T14:36:52Z</dcterms:created>
  <dcterms:modified xsi:type="dcterms:W3CDTF">2021-04-21T16:20:19Z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dentification number">
    <vt:lpwstr>MM/CEOD/064/A1</vt:lpwstr>
  </property>
  <property fmtid="{D5CDD505-2E9C-101B-9397-08002B2CF9AE}" pid="3" name="Proccess owner">
    <vt:lpwstr>Peter Koncz</vt:lpwstr>
  </property>
  <property fmtid="{D5CDD505-2E9C-101B-9397-08002B2CF9AE}" pid="4" name="Document Language">
    <vt:lpwstr>EN</vt:lpwstr>
  </property>
  <property fmtid="{D5CDD505-2E9C-101B-9397-08002B2CF9AE}" pid="5" name="Responsible Department">
    <vt:lpwstr>All</vt:lpwstr>
  </property>
</Properties>
</file>